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\2024-01-25\"/>
    </mc:Choice>
  </mc:AlternateContent>
  <xr:revisionPtr revIDLastSave="0" documentId="13_ncr:1_{C53F0F93-AFEC-41A7-8504-222F55BBE23B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2024 m.   biudžetas " sheetId="3" r:id="rId1"/>
  </sheets>
  <calcPr calcId="191029"/>
</workbook>
</file>

<file path=xl/calcChain.xml><?xml version="1.0" encoding="utf-8"?>
<calcChain xmlns="http://schemas.openxmlformats.org/spreadsheetml/2006/main">
  <c r="F28" i="3" l="1"/>
  <c r="F143" i="3"/>
  <c r="F141" i="3"/>
  <c r="H149" i="3" l="1"/>
  <c r="F149" i="3"/>
  <c r="G149" i="3"/>
  <c r="I149" i="3"/>
  <c r="E149" i="3"/>
  <c r="D148" i="3"/>
  <c r="D47" i="3"/>
  <c r="D96" i="3"/>
  <c r="D14" i="3" l="1"/>
  <c r="F27" i="3"/>
  <c r="E33" i="3" l="1"/>
  <c r="E27" i="3"/>
  <c r="E21" i="3"/>
  <c r="F145" i="3"/>
  <c r="F139" i="3"/>
  <c r="E139" i="3"/>
  <c r="E53" i="3"/>
  <c r="G139" i="3"/>
  <c r="E17" i="3"/>
  <c r="E30" i="3"/>
  <c r="E36" i="3"/>
  <c r="E40" i="3"/>
  <c r="E145" i="3"/>
  <c r="E154" i="3"/>
  <c r="F17" i="3"/>
  <c r="F30" i="3"/>
  <c r="F21" i="3"/>
  <c r="F33" i="3"/>
  <c r="F36" i="3"/>
  <c r="F40" i="3"/>
  <c r="F154" i="3"/>
  <c r="F53" i="3"/>
  <c r="D120" i="3"/>
  <c r="D100" i="3"/>
  <c r="D65" i="3"/>
  <c r="D19" i="3"/>
  <c r="D74" i="3"/>
  <c r="D75" i="3"/>
  <c r="D76" i="3"/>
  <c r="D77" i="3"/>
  <c r="D78" i="3"/>
  <c r="D79" i="3"/>
  <c r="D80" i="3"/>
  <c r="D85" i="3"/>
  <c r="D86" i="3"/>
  <c r="D87" i="3"/>
  <c r="D88" i="3"/>
  <c r="D89" i="3"/>
  <c r="D90" i="3"/>
  <c r="D91" i="3"/>
  <c r="D66" i="3"/>
  <c r="D67" i="3"/>
  <c r="D68" i="3"/>
  <c r="D69" i="3"/>
  <c r="D70" i="3"/>
  <c r="D71" i="3"/>
  <c r="D72" i="3"/>
  <c r="D73" i="3"/>
  <c r="D92" i="3"/>
  <c r="D93" i="3"/>
  <c r="D94" i="3"/>
  <c r="D95" i="3"/>
  <c r="D97" i="3"/>
  <c r="D98" i="3"/>
  <c r="D99" i="3"/>
  <c r="D101" i="3"/>
  <c r="D103" i="3"/>
  <c r="D104" i="3"/>
  <c r="D105" i="3"/>
  <c r="D106" i="3"/>
  <c r="D107" i="3"/>
  <c r="D109" i="3"/>
  <c r="D113" i="3"/>
  <c r="D114" i="3"/>
  <c r="D115" i="3"/>
  <c r="D116" i="3"/>
  <c r="D117" i="3"/>
  <c r="D118" i="3"/>
  <c r="D119" i="3"/>
  <c r="D121" i="3"/>
  <c r="D122" i="3"/>
  <c r="D124" i="3"/>
  <c r="D134" i="3"/>
  <c r="D135" i="3"/>
  <c r="D136" i="3"/>
  <c r="D137" i="3"/>
  <c r="D63" i="3"/>
  <c r="D64" i="3"/>
  <c r="D102" i="3"/>
  <c r="D108" i="3"/>
  <c r="D123" i="3"/>
  <c r="D125" i="3"/>
  <c r="D130" i="3"/>
  <c r="D131" i="3"/>
  <c r="D132" i="3"/>
  <c r="D133" i="3"/>
  <c r="D147" i="3"/>
  <c r="D146" i="3"/>
  <c r="D45" i="3"/>
  <c r="D46" i="3"/>
  <c r="D48" i="3"/>
  <c r="D49" i="3"/>
  <c r="D50" i="3"/>
  <c r="D51" i="3"/>
  <c r="D43" i="3"/>
  <c r="D42" i="3"/>
  <c r="D41" i="3"/>
  <c r="D44" i="3"/>
  <c r="D143" i="3"/>
  <c r="D140" i="3"/>
  <c r="D141" i="3"/>
  <c r="D142" i="3"/>
  <c r="G27" i="3"/>
  <c r="H27" i="3"/>
  <c r="I27" i="3"/>
  <c r="D31" i="3"/>
  <c r="D34" i="3"/>
  <c r="D37" i="3"/>
  <c r="D38" i="3"/>
  <c r="D150" i="3"/>
  <c r="D155" i="3"/>
  <c r="D156" i="3"/>
  <c r="D28" i="3"/>
  <c r="G17" i="3"/>
  <c r="G21" i="3"/>
  <c r="G30" i="3"/>
  <c r="G33" i="3"/>
  <c r="G36" i="3"/>
  <c r="G40" i="3"/>
  <c r="G145" i="3"/>
  <c r="G154" i="3"/>
  <c r="G53" i="3"/>
  <c r="H139" i="3"/>
  <c r="H145" i="3"/>
  <c r="H17" i="3"/>
  <c r="H40" i="3"/>
  <c r="H21" i="3"/>
  <c r="H30" i="3"/>
  <c r="H33" i="3"/>
  <c r="H36" i="3"/>
  <c r="H154" i="3"/>
  <c r="H53" i="3"/>
  <c r="I154" i="3"/>
  <c r="I17" i="3"/>
  <c r="I21" i="3"/>
  <c r="I30" i="3"/>
  <c r="I33" i="3"/>
  <c r="I36" i="3"/>
  <c r="I40" i="3"/>
  <c r="I53" i="3"/>
  <c r="I62" i="3" s="1"/>
  <c r="I139" i="3"/>
  <c r="I145" i="3"/>
  <c r="D157" i="3"/>
  <c r="D22" i="3"/>
  <c r="E158" i="3" l="1"/>
  <c r="D53" i="3"/>
  <c r="D149" i="3"/>
  <c r="D36" i="3"/>
  <c r="D30" i="3"/>
  <c r="D33" i="3"/>
  <c r="D40" i="3"/>
  <c r="D154" i="3"/>
  <c r="I158" i="3"/>
  <c r="D27" i="3"/>
  <c r="G158" i="3"/>
  <c r="D139" i="3"/>
  <c r="H158" i="3"/>
  <c r="F158" i="3"/>
  <c r="D145" i="3"/>
  <c r="D21" i="3"/>
  <c r="D18" i="3"/>
  <c r="D17" i="3"/>
  <c r="D158" i="3" l="1"/>
</calcChain>
</file>

<file path=xl/sharedStrings.xml><?xml version="1.0" encoding="utf-8"?>
<sst xmlns="http://schemas.openxmlformats.org/spreadsheetml/2006/main" count="210" uniqueCount="130">
  <si>
    <t xml:space="preserve">Programos </t>
  </si>
  <si>
    <t xml:space="preserve">Asignavimų </t>
  </si>
  <si>
    <t>Iš</t>
  </si>
  <si>
    <t>kodas</t>
  </si>
  <si>
    <t>pavadinimas</t>
  </si>
  <si>
    <t>valdytojas</t>
  </si>
  <si>
    <t>viso</t>
  </si>
  <si>
    <t>Biudžeto</t>
  </si>
  <si>
    <t>Spec. tiksl.</t>
  </si>
  <si>
    <t>Moksleivio</t>
  </si>
  <si>
    <t>Spec. progr.</t>
  </si>
  <si>
    <t>VIP</t>
  </si>
  <si>
    <t>(tūkst. Lt)</t>
  </si>
  <si>
    <t>lėšos</t>
  </si>
  <si>
    <t>dotacijos</t>
  </si>
  <si>
    <t>krep. lėšos</t>
  </si>
  <si>
    <t xml:space="preserve">Savivaldybės valdymo </t>
  </si>
  <si>
    <t>Savivaldybės administracija</t>
  </si>
  <si>
    <t>programa</t>
  </si>
  <si>
    <t>Iš viso programai</t>
  </si>
  <si>
    <t>įgyvendinimo programa</t>
  </si>
  <si>
    <t>Kauno rajono verslo plėtros</t>
  </si>
  <si>
    <t>ir investicijų programa</t>
  </si>
  <si>
    <t>Komunalinio ūkio plėtros</t>
  </si>
  <si>
    <t>ir priežiūros programa</t>
  </si>
  <si>
    <t>Turto administravimo</t>
  </si>
  <si>
    <t>Kultūros plėtros</t>
  </si>
  <si>
    <t>Viešoji biblioteka</t>
  </si>
  <si>
    <t>Švietimo ir ugdymo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</si>
  <si>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</si>
  <si>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</si>
  <si>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</si>
  <si>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</si>
  <si>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</si>
  <si>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</si>
  <si>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</si>
  <si>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</si>
  <si>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</si>
  <si>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Babtų gimnazija</t>
  </si>
  <si>
    <t>Domeikavos gimnazija</t>
  </si>
  <si>
    <t xml:space="preserve">Karmėlavos Balio Buračo gimnazija </t>
  </si>
  <si>
    <t>Raudondvario gimnazija</t>
  </si>
  <si>
    <t>Vilkijos gimnazija</t>
  </si>
  <si>
    <t>Ežerėlio lopšelis-darželis</t>
  </si>
  <si>
    <t>Kulautuvos lopšelis-darželis</t>
  </si>
  <si>
    <t>Lapių pagrindinė mokykla</t>
  </si>
  <si>
    <t>Linksmakalnio mokykla-darželis</t>
  </si>
  <si>
    <t>Neveronių lopšelis-darželis</t>
  </si>
  <si>
    <t>Ringaudų pradinė mokykla</t>
  </si>
  <si>
    <t>Šlienavos pagrindinė mokykla</t>
  </si>
  <si>
    <t>Zapyškio pagrindinė mokykla</t>
  </si>
  <si>
    <t>Garliavos Juozo Lukšos gimnazija</t>
  </si>
  <si>
    <t>Socialinių paslaugų centras</t>
  </si>
  <si>
    <t>Kūno kultūros ir sporto</t>
  </si>
  <si>
    <t>plėtojimo programa</t>
  </si>
  <si>
    <t>Kultūros, švietimo ir sporto skyrius</t>
  </si>
  <si>
    <t>Babtų kultūros centras</t>
  </si>
  <si>
    <t>Ežerėlio kultūros centras</t>
  </si>
  <si>
    <t>Ramučių kultūros centras</t>
  </si>
  <si>
    <t>Raudondvario kultūros centras</t>
  </si>
  <si>
    <t>Samylų kultūros centras</t>
  </si>
  <si>
    <t>Dziudo ir jojimo sporto mokykla</t>
  </si>
  <si>
    <t>Sporto mokykla</t>
  </si>
  <si>
    <t>IŠ VISO IŠLAIDŲ</t>
  </si>
  <si>
    <t>Kelių priežiūros ir viešojo</t>
  </si>
  <si>
    <t xml:space="preserve">transporto paslaugų </t>
  </si>
  <si>
    <t>A. ir J. Juškų muziejus</t>
  </si>
  <si>
    <t>BĮ Visuomenės sveikatos biuras</t>
  </si>
  <si>
    <t>Ilgakiemio mokykla-darželis</t>
  </si>
  <si>
    <t>Eigirgalos lopšelis-darželis</t>
  </si>
  <si>
    <t>Karmėlavos lopšelis-darželis ,,Žilvitis"</t>
  </si>
  <si>
    <t>Progra-</t>
  </si>
  <si>
    <t>mos</t>
  </si>
  <si>
    <t>Garliavos lopšelis-darželis ,,Eglutė"</t>
  </si>
  <si>
    <t>Noreikiškių lpošelis-darželis ,,Ąžuolėlis"</t>
  </si>
  <si>
    <t>Raudondvario lopšelis-darželis ,,Riešutėlis"</t>
  </si>
  <si>
    <t>Vilkijos lopšelis-darželis ,,Daigelis"</t>
  </si>
  <si>
    <t>Garliavos lopšelis-darželis "Obelėlė"</t>
  </si>
  <si>
    <t>Garliavos sporto ir kultūros centras</t>
  </si>
  <si>
    <t>Kauno rajono muziejus</t>
  </si>
  <si>
    <t>Babtų lopšelis-darželis</t>
  </si>
  <si>
    <t>Garliavos Jonučių progimnazija</t>
  </si>
  <si>
    <t>Kulautuvos pagrindinė mokykla</t>
  </si>
  <si>
    <t>Ežerėlio pagrindinė mokykla</t>
  </si>
  <si>
    <t>Čekiškės P. Dovydaičio gimnazija</t>
  </si>
  <si>
    <t>Vandžiogalos gimnazija</t>
  </si>
  <si>
    <t>Neveronių gimnazija</t>
  </si>
  <si>
    <t>Čekiškės socialinės globos ir priežiūros namai</t>
  </si>
  <si>
    <t>Socialinės paramos įgyvendinimo programa</t>
  </si>
  <si>
    <t>Lapių lopšelis-darželis</t>
  </si>
  <si>
    <t xml:space="preserve">Finansavimo šaltiniai: </t>
  </si>
  <si>
    <t>Piliuonos gimnazija</t>
  </si>
  <si>
    <t>Rokų mokykla-darželis</t>
  </si>
  <si>
    <t>Laisvas biudžeto lėšų likutis</t>
  </si>
  <si>
    <t xml:space="preserve">Kauno rajono savivaldybės tarybos </t>
  </si>
  <si>
    <t>7 priedas</t>
  </si>
  <si>
    <t>Garliavos A. Mitkaus pagrindinė mokykla</t>
  </si>
  <si>
    <t>Giraitės  darželis</t>
  </si>
  <si>
    <t>Girionių darželis</t>
  </si>
  <si>
    <t>Jonučių darželis</t>
  </si>
  <si>
    <t>Vaikų gerovės centras "Gynia"</t>
  </si>
  <si>
    <t>Raudondvario pradinė mokykla</t>
  </si>
  <si>
    <t>Akademijos darželis-mokykla "Gilė"</t>
  </si>
  <si>
    <t>PATVIRTINTA</t>
  </si>
  <si>
    <t>VšĮ VDU Ugnės Karvelis gimnazija</t>
  </si>
  <si>
    <t>Sveikatos priežiūros</t>
  </si>
  <si>
    <t xml:space="preserve"> programa</t>
  </si>
  <si>
    <t xml:space="preserve">Žemės ūkio  ir kaimo </t>
  </si>
  <si>
    <t>plėtros programa</t>
  </si>
  <si>
    <t>Aplinkos apsaugos</t>
  </si>
  <si>
    <t>Kačerginės  mokykla  - daugiafunkcis centras</t>
  </si>
  <si>
    <t>Domeikavos lopšelis-darželis "Luknė"</t>
  </si>
  <si>
    <t>Pedagoginė psichologinė tarnyba</t>
  </si>
  <si>
    <t>Užliedžių mokykla-daugiafunkcis centras</t>
  </si>
  <si>
    <t>Noreikiškių lpošelis-darželis ,,Smalsutis"</t>
  </si>
  <si>
    <t>Raudondvario lopšelis-darželis ,,Vyturėlis"</t>
  </si>
  <si>
    <t>Garliavos lopšelis-darželis "Uosiukas"</t>
  </si>
  <si>
    <t>Asignavimai</t>
  </si>
  <si>
    <t xml:space="preserve">Švietimo centras </t>
  </si>
  <si>
    <t>Mastaičių mokykla-daugiafunkcis centras</t>
  </si>
  <si>
    <t>Vilkijos kultūros centras</t>
  </si>
  <si>
    <t>Kauno rajono meno mokykla</t>
  </si>
  <si>
    <t>Garliavos kultūros centras</t>
  </si>
  <si>
    <t>Sporto  centras</t>
  </si>
  <si>
    <t>Užliedžių lopšelis-darželis ,,Pienė"</t>
  </si>
  <si>
    <t>redakcija)</t>
  </si>
  <si>
    <t>Domeikavos lopšelis-darželis  "Upė"</t>
  </si>
  <si>
    <t>2024 m. sausio 25 d. sprendimo Nr. TS-</t>
  </si>
  <si>
    <t>(2024 m.      d. sprendimo Nr. TS-</t>
  </si>
  <si>
    <t>KAUNO RAJONO SAVIVALDYBĖS 2024 METŲ BIUDŽETO ASIGNAVIMAI PAGAL PROGRAMAS, TŪKST.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</si>
</sst>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54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5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1" xfId="0" applyFont="1" applyBorder="1"/>
    <xf numFmtId="164" fontId="4" fillId="0" borderId="40" xfId="0" applyNumberFormat="1" applyFont="1" applyBorder="1"/>
    <xf numFmtId="164" fontId="4" fillId="0" borderId="42" xfId="0" applyNumberFormat="1" applyFont="1" applyBorder="1"/>
    <xf numFmtId="164" fontId="4" fillId="0" borderId="41" xfId="0" applyNumberFormat="1" applyFont="1" applyBorder="1"/>
    <xf numFmtId="164" fontId="3" fillId="0" borderId="0" xfId="0" applyNumberFormat="1" applyFont="1"/>
    <xf numFmtId="0" fontId="3" fillId="0" borderId="10" xfId="0" applyFont="1" applyBorder="1" applyAlignment="1">
      <alignment horizontal="center"/>
    </xf>
    <xf numFmtId="0" fontId="3" fillId="0" borderId="3" xfId="0" applyFont="1" applyBorder="1"/>
    <xf numFmtId="0" fontId="3" fillId="0" borderId="32" xfId="0" applyFont="1" applyBorder="1"/>
    <xf numFmtId="164" fontId="4" fillId="0" borderId="10" xfId="0" applyNumberFormat="1" applyFont="1" applyBorder="1"/>
    <xf numFmtId="164" fontId="4" fillId="0" borderId="9" xfId="0" applyNumberFormat="1" applyFont="1" applyBorder="1"/>
    <xf numFmtId="164" fontId="4" fillId="0" borderId="3" xfId="0" applyNumberFormat="1" applyFont="1" applyBorder="1"/>
    <xf numFmtId="0" fontId="3" fillId="0" borderId="4" xfId="0" applyFont="1" applyBorder="1"/>
    <xf numFmtId="0" fontId="3" fillId="0" borderId="33" xfId="0" applyFont="1" applyBorder="1"/>
    <xf numFmtId="164" fontId="4" fillId="0" borderId="17" xfId="0" applyNumberFormat="1" applyFont="1" applyBorder="1"/>
    <xf numFmtId="164" fontId="4" fillId="0" borderId="11" xfId="0" applyNumberFormat="1" applyFont="1" applyBorder="1"/>
    <xf numFmtId="164" fontId="4" fillId="0" borderId="18" xfId="0" applyNumberFormat="1" applyFont="1" applyBorder="1"/>
    <xf numFmtId="164" fontId="4" fillId="0" borderId="4" xfId="0" applyNumberFormat="1" applyFont="1" applyBorder="1"/>
    <xf numFmtId="49" fontId="3" fillId="0" borderId="19" xfId="0" applyNumberFormat="1" applyFont="1" applyBorder="1" applyAlignment="1">
      <alignment horizontal="center"/>
    </xf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19" xfId="0" applyNumberFormat="1" applyFont="1" applyBorder="1"/>
    <xf numFmtId="164" fontId="4" fillId="0" borderId="5" xfId="0" applyNumberFormat="1" applyFont="1" applyBorder="1"/>
    <xf numFmtId="164" fontId="4" fillId="0" borderId="15" xfId="0" applyNumberFormat="1" applyFont="1" applyBorder="1"/>
    <xf numFmtId="0" fontId="3" fillId="0" borderId="22" xfId="0" applyFont="1" applyBorder="1"/>
    <xf numFmtId="164" fontId="4" fillId="0" borderId="14" xfId="0" applyNumberFormat="1" applyFont="1" applyBorder="1"/>
    <xf numFmtId="164" fontId="4" fillId="0" borderId="13" xfId="0" applyNumberFormat="1" applyFont="1" applyBorder="1"/>
    <xf numFmtId="164" fontId="4" fillId="0" borderId="6" xfId="0" applyNumberFormat="1" applyFont="1" applyBorder="1"/>
    <xf numFmtId="0" fontId="3" fillId="0" borderId="5" xfId="0" applyFont="1" applyBorder="1"/>
    <xf numFmtId="0" fontId="3" fillId="0" borderId="14" xfId="0" applyFont="1" applyBorder="1" applyAlignment="1">
      <alignment horizontal="center"/>
    </xf>
    <xf numFmtId="0" fontId="3" fillId="0" borderId="6" xfId="0" applyFont="1" applyBorder="1"/>
    <xf numFmtId="0" fontId="3" fillId="0" borderId="22" xfId="0" applyFont="1" applyBorder="1" applyAlignment="1">
      <alignment wrapText="1"/>
    </xf>
    <xf numFmtId="0" fontId="3" fillId="0" borderId="17" xfId="0" applyFont="1" applyBorder="1" applyAlignment="1">
      <alignment horizontal="center"/>
    </xf>
    <xf numFmtId="164" fontId="4" fillId="0" borderId="56" xfId="0" applyNumberFormat="1" applyFont="1" applyBorder="1"/>
    <xf numFmtId="164" fontId="4" fillId="0" borderId="20" xfId="0" applyNumberFormat="1" applyFont="1" applyBorder="1"/>
    <xf numFmtId="164" fontId="4" fillId="0" borderId="2" xfId="0" applyNumberFormat="1" applyFont="1" applyBorder="1"/>
    <xf numFmtId="0" fontId="3" fillId="0" borderId="34" xfId="0" applyFont="1" applyBorder="1"/>
    <xf numFmtId="164" fontId="4" fillId="0" borderId="21" xfId="0" applyNumberFormat="1" applyFont="1" applyBorder="1"/>
    <xf numFmtId="164" fontId="4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164" fontId="4" fillId="0" borderId="10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57" xfId="0" applyNumberFormat="1" applyFont="1" applyBorder="1"/>
    <xf numFmtId="164" fontId="4" fillId="0" borderId="59" xfId="0" applyNumberFormat="1" applyFont="1" applyBorder="1"/>
    <xf numFmtId="164" fontId="4" fillId="0" borderId="58" xfId="0" applyNumberFormat="1" applyFont="1" applyBorder="1"/>
    <xf numFmtId="164" fontId="3" fillId="0" borderId="24" xfId="0" applyNumberFormat="1" applyFont="1" applyBorder="1"/>
    <xf numFmtId="164" fontId="3" fillId="0" borderId="2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4" xfId="0" applyFont="1" applyBorder="1"/>
    <xf numFmtId="0" fontId="3" fillId="0" borderId="23" xfId="0" applyFont="1" applyBorder="1"/>
    <xf numFmtId="0" fontId="3" fillId="0" borderId="8" xfId="0" applyFont="1" applyBorder="1" applyAlignment="1">
      <alignment horizontal="center"/>
    </xf>
    <xf numFmtId="164" fontId="3" fillId="0" borderId="2" xfId="0" applyNumberFormat="1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9" xfId="0" applyFont="1" applyBorder="1"/>
    <xf numFmtId="164" fontId="3" fillId="0" borderId="6" xfId="0" applyNumberFormat="1" applyFont="1" applyBorder="1"/>
    <xf numFmtId="164" fontId="3" fillId="0" borderId="17" xfId="0" applyNumberFormat="1" applyFont="1" applyBorder="1"/>
    <xf numFmtId="164" fontId="3" fillId="0" borderId="4" xfId="0" applyNumberFormat="1" applyFont="1" applyBorder="1"/>
    <xf numFmtId="164" fontId="3" fillId="0" borderId="11" xfId="0" applyNumberFormat="1" applyFont="1" applyBorder="1"/>
    <xf numFmtId="0" fontId="3" fillId="0" borderId="32" xfId="0" applyFont="1" applyBorder="1" applyAlignment="1">
      <alignment horizontal="left"/>
    </xf>
    <xf numFmtId="0" fontId="3" fillId="0" borderId="14" xfId="0" applyFont="1" applyBorder="1"/>
    <xf numFmtId="0" fontId="3" fillId="0" borderId="22" xfId="0" applyFont="1" applyBorder="1" applyAlignment="1">
      <alignment horizontal="left"/>
    </xf>
    <xf numFmtId="0" fontId="3" fillId="0" borderId="65" xfId="0" applyFont="1" applyBorder="1" applyAlignment="1">
      <alignment horizontal="left"/>
    </xf>
    <xf numFmtId="0" fontId="3" fillId="0" borderId="32" xfId="0" applyFont="1" applyBorder="1" applyAlignment="1">
      <alignment horizontal="left" wrapText="1"/>
    </xf>
    <xf numFmtId="0" fontId="3" fillId="0" borderId="31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25" xfId="0" applyFont="1" applyBorder="1"/>
    <xf numFmtId="0" fontId="3" fillId="0" borderId="53" xfId="0" applyFont="1" applyBorder="1"/>
    <xf numFmtId="0" fontId="3" fillId="0" borderId="33" xfId="0" applyFont="1" applyBorder="1" applyAlignment="1">
      <alignment horizontal="left"/>
    </xf>
    <xf numFmtId="0" fontId="3" fillId="0" borderId="12" xfId="0" applyFont="1" applyBorder="1"/>
    <xf numFmtId="164" fontId="4" fillId="0" borderId="66" xfId="0" applyNumberFormat="1" applyFont="1" applyBorder="1"/>
    <xf numFmtId="164" fontId="4" fillId="0" borderId="26" xfId="0" applyNumberFormat="1" applyFont="1" applyBorder="1"/>
    <xf numFmtId="164" fontId="4" fillId="0" borderId="12" xfId="0" applyNumberFormat="1" applyFont="1" applyBorder="1"/>
    <xf numFmtId="164" fontId="4" fillId="0" borderId="0" xfId="0" applyNumberFormat="1" applyFont="1" applyAlignment="1">
      <alignment horizontal="center"/>
    </xf>
    <xf numFmtId="164" fontId="4" fillId="0" borderId="55" xfId="0" applyNumberFormat="1" applyFont="1" applyBorder="1" applyAlignment="1">
      <alignment horizontal="center"/>
    </xf>
    <xf numFmtId="164" fontId="4" fillId="0" borderId="0" xfId="0" applyNumberFormat="1" applyFont="1"/>
    <xf numFmtId="0" fontId="3" fillId="0" borderId="17" xfId="0" applyFont="1" applyBorder="1"/>
    <xf numFmtId="164" fontId="4" fillId="0" borderId="27" xfId="0" applyNumberFormat="1" applyFont="1" applyBorder="1"/>
    <xf numFmtId="0" fontId="3" fillId="0" borderId="32" xfId="0" applyFont="1" applyBorder="1" applyAlignment="1">
      <alignment wrapText="1"/>
    </xf>
    <xf numFmtId="0" fontId="3" fillId="0" borderId="19" xfId="0" applyFont="1" applyBorder="1" applyAlignment="1">
      <alignment horizontal="center"/>
    </xf>
    <xf numFmtId="0" fontId="5" fillId="0" borderId="32" xfId="0" applyFont="1" applyBorder="1"/>
    <xf numFmtId="164" fontId="4" fillId="0" borderId="47" xfId="0" applyNumberFormat="1" applyFont="1" applyBorder="1"/>
    <xf numFmtId="164" fontId="4" fillId="0" borderId="51" xfId="0" applyNumberFormat="1" applyFont="1" applyBorder="1"/>
    <xf numFmtId="0" fontId="3" fillId="0" borderId="43" xfId="0" applyFont="1" applyBorder="1"/>
    <xf numFmtId="0" fontId="3" fillId="0" borderId="16" xfId="0" applyFont="1" applyBorder="1"/>
    <xf numFmtId="0" fontId="3" fillId="0" borderId="44" xfId="0" applyFont="1" applyBorder="1"/>
    <xf numFmtId="164" fontId="4" fillId="0" borderId="43" xfId="0" applyNumberFormat="1" applyFont="1" applyBorder="1"/>
    <xf numFmtId="164" fontId="4" fillId="0" borderId="45" xfId="0" applyNumberFormat="1" applyFont="1" applyBorder="1"/>
    <xf numFmtId="164" fontId="4" fillId="0" borderId="16" xfId="0" applyNumberFormat="1" applyFont="1" applyBorder="1"/>
    <xf numFmtId="0" fontId="3" fillId="0" borderId="52" xfId="0" applyFont="1" applyBorder="1"/>
    <xf numFmtId="164" fontId="4" fillId="0" borderId="53" xfId="0" applyNumberFormat="1" applyFont="1" applyBorder="1"/>
    <xf numFmtId="0" fontId="3" fillId="0" borderId="36" xfId="0" applyFont="1" applyBorder="1"/>
    <xf numFmtId="0" fontId="3" fillId="0" borderId="37" xfId="0" applyFont="1" applyBorder="1" applyAlignment="1">
      <alignment wrapText="1"/>
    </xf>
    <xf numFmtId="0" fontId="3" fillId="0" borderId="38" xfId="0" applyFont="1" applyBorder="1"/>
    <xf numFmtId="164" fontId="4" fillId="0" borderId="39" xfId="0" applyNumberFormat="1" applyFont="1" applyBorder="1"/>
    <xf numFmtId="164" fontId="4" fillId="0" borderId="36" xfId="0" applyNumberFormat="1" applyFont="1" applyBorder="1"/>
    <xf numFmtId="164" fontId="4" fillId="0" borderId="37" xfId="0" applyNumberFormat="1" applyFont="1" applyBorder="1"/>
    <xf numFmtId="0" fontId="3" fillId="0" borderId="28" xfId="0" applyFont="1" applyBorder="1"/>
    <xf numFmtId="0" fontId="3" fillId="0" borderId="29" xfId="0" applyFont="1" applyBorder="1"/>
    <xf numFmtId="0" fontId="5" fillId="0" borderId="35" xfId="0" applyFont="1" applyBorder="1" applyAlignment="1">
      <alignment horizontal="right"/>
    </xf>
    <xf numFmtId="164" fontId="6" fillId="0" borderId="28" xfId="0" applyNumberFormat="1" applyFont="1" applyBorder="1"/>
    <xf numFmtId="164" fontId="6" fillId="0" borderId="50" xfId="0" applyNumberFormat="1" applyFont="1" applyBorder="1"/>
    <xf numFmtId="164" fontId="6" fillId="0" borderId="29" xfId="0" applyNumberFormat="1" applyFont="1" applyBorder="1"/>
    <xf numFmtId="164" fontId="6" fillId="0" borderId="49" xfId="0" applyNumberFormat="1" applyFont="1" applyBorder="1"/>
    <xf numFmtId="164" fontId="6" fillId="0" borderId="48" xfId="0" applyNumberFormat="1" applyFont="1" applyBorder="1"/>
    <xf numFmtId="164" fontId="3" fillId="0" borderId="46" xfId="0" applyNumberFormat="1" applyFont="1" applyBorder="1"/>
    <xf numFmtId="0" fontId="7" fillId="0" borderId="0" xfId="0" applyFont="1"/>
    <xf numFmtId="0" fontId="3" fillId="0" borderId="0" xfId="0" applyFont="1"/>
    <xf numFmtId="0" fontId="3" fillId="0" borderId="16" xfId="0" applyFont="1" applyBorder="1" applyAlignment="1">
      <alignment wrapText="1"/>
    </xf>
    <xf numFmtId="0" fontId="3" fillId="0" borderId="2" xfId="0" applyFont="1" applyBorder="1" applyAlignment="1">
      <alignment wrapText="1"/>
    </xf>
    <xf numFmtId="164" fontId="4" fillId="0" borderId="0" xfId="0" applyNumberFormat="1" applyFont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6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Įprastas" xfId="0" builtinId="0"/>
    <cellStyle name="Įprastas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3"/>
  <sheetViews>
    <sheetView tabSelected="1" topLeftCell="A117" zoomScale="130" zoomScaleNormal="130" workbookViewId="0">
      <selection activeCell="A110" sqref="A110:I159"/>
    </sheetView>
  </sheetViews>
  <sheetFormatPr defaultColWidth="9.140625" defaultRowHeight="12.75" x14ac:dyDescent="0.2"/>
  <cols>
    <col min="1" max="1" width="7.140625" style="2" customWidth="1"/>
    <col min="2" max="2" width="19.85546875" style="2" customWidth="1"/>
    <col min="3" max="3" width="32.42578125" style="2" customWidth="1"/>
    <col min="4" max="4" width="12" style="2" customWidth="1"/>
    <col min="5" max="5" width="10.5703125" style="2" bestFit="1" customWidth="1"/>
    <col min="6" max="6" width="10.42578125" style="2" bestFit="1" customWidth="1"/>
    <col min="7" max="7" width="10" style="2" customWidth="1"/>
    <col min="8" max="8" width="9.7109375" style="2" customWidth="1"/>
    <col min="9" max="9" width="8" style="2" customWidth="1"/>
    <col min="10" max="16384" width="9.140625" style="2"/>
  </cols>
  <sheetData>
    <row r="1" spans="1:16" x14ac:dyDescent="0.2">
      <c r="E1" s="2" t="s">
        <v>103</v>
      </c>
    </row>
    <row r="2" spans="1:16" x14ac:dyDescent="0.2">
      <c r="D2" s="3"/>
      <c r="E2" s="2" t="s">
        <v>94</v>
      </c>
      <c r="G2" s="125"/>
      <c r="H2" s="125"/>
      <c r="I2" s="125"/>
      <c r="J2" s="125"/>
    </row>
    <row r="3" spans="1:16" x14ac:dyDescent="0.2">
      <c r="D3" s="3"/>
      <c r="E3" s="2" t="s">
        <v>127</v>
      </c>
      <c r="G3" s="125"/>
      <c r="H3" s="125"/>
      <c r="I3" s="125"/>
      <c r="J3" s="125"/>
    </row>
    <row r="4" spans="1:16" hidden="1" x14ac:dyDescent="0.2">
      <c r="D4" s="3"/>
      <c r="E4" s="126" t="s">
        <v>128</v>
      </c>
      <c r="F4" s="126"/>
      <c r="G4" s="126"/>
      <c r="H4" s="126"/>
      <c r="I4" s="125"/>
      <c r="J4" s="125"/>
    </row>
    <row r="5" spans="1:16" hidden="1" x14ac:dyDescent="0.2">
      <c r="D5" s="3"/>
      <c r="E5" s="2" t="s">
        <v>125</v>
      </c>
      <c r="G5" s="125"/>
      <c r="H5" s="125"/>
      <c r="I5" s="125"/>
      <c r="J5" s="125"/>
    </row>
    <row r="6" spans="1:16" x14ac:dyDescent="0.2">
      <c r="D6" s="3"/>
      <c r="E6" s="2" t="s">
        <v>95</v>
      </c>
      <c r="G6" s="125"/>
      <c r="H6" s="125"/>
      <c r="I6" s="125"/>
      <c r="J6" s="125"/>
    </row>
    <row r="7" spans="1:16" x14ac:dyDescent="0.2">
      <c r="D7" s="4"/>
      <c r="F7" s="4"/>
      <c r="G7" s="4"/>
      <c r="H7" s="4"/>
      <c r="I7" s="4"/>
    </row>
    <row r="8" spans="1:16" ht="15" x14ac:dyDescent="0.25">
      <c r="A8" s="137" t="s">
        <v>129</v>
      </c>
      <c r="B8" s="137"/>
      <c r="C8" s="137"/>
      <c r="D8" s="137"/>
      <c r="E8" s="137"/>
      <c r="F8" s="137"/>
      <c r="G8" s="137"/>
      <c r="H8" s="137"/>
      <c r="I8" s="137"/>
      <c r="L8" s="1"/>
    </row>
    <row r="9" spans="1:16" ht="9" customHeight="1" thickBot="1" x14ac:dyDescent="0.25"/>
    <row r="10" spans="1:16" ht="13.5" thickBot="1" x14ac:dyDescent="0.25">
      <c r="A10" s="5" t="s">
        <v>71</v>
      </c>
      <c r="B10" s="6" t="s">
        <v>0</v>
      </c>
      <c r="C10" s="6" t="s">
        <v>1</v>
      </c>
      <c r="D10" s="133" t="s">
        <v>117</v>
      </c>
      <c r="E10" s="130" t="s">
        <v>90</v>
      </c>
      <c r="F10" s="130"/>
      <c r="G10" s="130"/>
      <c r="H10" s="130"/>
      <c r="I10" s="130"/>
    </row>
    <row r="11" spans="1:16" x14ac:dyDescent="0.2">
      <c r="A11" s="7" t="s">
        <v>72</v>
      </c>
      <c r="B11" s="8" t="s">
        <v>4</v>
      </c>
      <c r="C11" s="8" t="s">
        <v>5</v>
      </c>
      <c r="D11" s="134"/>
      <c r="E11" s="5" t="s">
        <v>7</v>
      </c>
      <c r="F11" s="9" t="s">
        <v>8</v>
      </c>
      <c r="G11" s="5" t="s">
        <v>9</v>
      </c>
      <c r="H11" s="5" t="s">
        <v>10</v>
      </c>
      <c r="I11" s="5" t="s">
        <v>11</v>
      </c>
    </row>
    <row r="12" spans="1:16" ht="13.5" thickBot="1" x14ac:dyDescent="0.25">
      <c r="A12" s="10" t="s">
        <v>3</v>
      </c>
      <c r="B12" s="11"/>
      <c r="C12" s="11"/>
      <c r="D12" s="135"/>
      <c r="E12" s="10" t="s">
        <v>13</v>
      </c>
      <c r="F12" s="12" t="s">
        <v>14</v>
      </c>
      <c r="G12" s="10" t="s">
        <v>15</v>
      </c>
      <c r="H12" s="10" t="s">
        <v>13</v>
      </c>
      <c r="I12" s="10"/>
    </row>
    <row r="13" spans="1:16" ht="13.5" thickBot="1" x14ac:dyDescent="0.25">
      <c r="A13" s="10"/>
      <c r="B13" s="10"/>
      <c r="C13" s="10"/>
      <c r="D13" s="13"/>
      <c r="E13" s="14"/>
      <c r="F13" s="14"/>
      <c r="G13" s="14"/>
      <c r="H13" s="14"/>
      <c r="I13" s="14"/>
    </row>
    <row r="14" spans="1:16" x14ac:dyDescent="0.2">
      <c r="A14" s="15" t="s">
        <v>29</v>
      </c>
      <c r="B14" s="16" t="s">
        <v>16</v>
      </c>
      <c r="C14" s="17" t="s">
        <v>17</v>
      </c>
      <c r="D14" s="18">
        <f>SUM(E14,F14,G14,H14,I14)</f>
        <v>38008</v>
      </c>
      <c r="E14" s="18">
        <v>33558.699999999997</v>
      </c>
      <c r="F14" s="20">
        <v>2154.4</v>
      </c>
      <c r="G14" s="20"/>
      <c r="H14" s="20">
        <v>2294.9</v>
      </c>
      <c r="I14" s="19"/>
      <c r="J14" s="21"/>
      <c r="K14" s="21"/>
      <c r="L14" s="21"/>
    </row>
    <row r="15" spans="1:16" ht="15" x14ac:dyDescent="0.25">
      <c r="A15" s="22"/>
      <c r="B15" s="23" t="s">
        <v>18</v>
      </c>
      <c r="C15" s="24"/>
      <c r="D15" s="25"/>
      <c r="E15" s="25"/>
      <c r="F15" s="27"/>
      <c r="G15" s="27"/>
      <c r="H15" s="27"/>
      <c r="I15" s="26"/>
      <c r="K15" s="21"/>
      <c r="L15" s="21"/>
      <c r="M15" s="1"/>
      <c r="N15" s="1"/>
      <c r="O15" s="1"/>
      <c r="P15" s="1"/>
    </row>
    <row r="16" spans="1:16" ht="12.75" hidden="1" customHeight="1" x14ac:dyDescent="0.25">
      <c r="A16" s="22"/>
      <c r="B16" s="23"/>
      <c r="C16" s="24"/>
      <c r="D16" s="25"/>
      <c r="E16" s="25"/>
      <c r="F16" s="27"/>
      <c r="G16" s="27"/>
      <c r="H16" s="27"/>
      <c r="I16" s="26"/>
      <c r="K16" s="21"/>
      <c r="L16" s="21"/>
      <c r="M16" s="1"/>
      <c r="N16" s="1"/>
      <c r="O16" s="1"/>
      <c r="P16" s="1"/>
    </row>
    <row r="17" spans="1:16" ht="15" x14ac:dyDescent="0.25">
      <c r="A17" s="22"/>
      <c r="B17" s="28"/>
      <c r="C17" s="29" t="s">
        <v>19</v>
      </c>
      <c r="D17" s="30">
        <f>SUM(E17,F17,G17,H17,I17)</f>
        <v>38008</v>
      </c>
      <c r="E17" s="30">
        <f>SUM(E14,E15)</f>
        <v>33558.699999999997</v>
      </c>
      <c r="F17" s="32">
        <f>SUM(F14,F15)</f>
        <v>2154.4</v>
      </c>
      <c r="G17" s="33">
        <f>SUM(G15:G16)</f>
        <v>0</v>
      </c>
      <c r="H17" s="27">
        <f>SUM(H14:H15)</f>
        <v>2294.9</v>
      </c>
      <c r="I17" s="26">
        <f>SUM(I14:I14)</f>
        <v>0</v>
      </c>
      <c r="K17" s="21"/>
      <c r="L17" s="21"/>
      <c r="M17" s="1"/>
      <c r="N17" s="1"/>
      <c r="O17" s="1"/>
      <c r="P17" s="1"/>
    </row>
    <row r="18" spans="1:16" ht="15" x14ac:dyDescent="0.25">
      <c r="A18" s="34" t="s">
        <v>30</v>
      </c>
      <c r="B18" s="16" t="s">
        <v>105</v>
      </c>
      <c r="C18" s="17" t="s">
        <v>17</v>
      </c>
      <c r="D18" s="35">
        <f>SUM(E18,F18,G18,H18,I18)</f>
        <v>286.8</v>
      </c>
      <c r="E18" s="37">
        <v>286.8</v>
      </c>
      <c r="F18" s="38"/>
      <c r="G18" s="38"/>
      <c r="H18" s="38"/>
      <c r="I18" s="39"/>
      <c r="K18" s="21"/>
      <c r="L18" s="21"/>
      <c r="M18" s="136"/>
      <c r="N18" s="136"/>
      <c r="O18" s="136"/>
      <c r="P18" s="136"/>
    </row>
    <row r="19" spans="1:16" ht="15" x14ac:dyDescent="0.25">
      <c r="A19" s="22"/>
      <c r="B19" s="23" t="s">
        <v>106</v>
      </c>
      <c r="C19" s="24" t="s">
        <v>67</v>
      </c>
      <c r="D19" s="35">
        <f>SUM(E19,F19,G19,H19,I19)</f>
        <v>1346.6</v>
      </c>
      <c r="E19" s="25">
        <v>100</v>
      </c>
      <c r="F19" s="27">
        <v>1244.5999999999999</v>
      </c>
      <c r="G19" s="27"/>
      <c r="H19" s="27">
        <v>2</v>
      </c>
      <c r="I19" s="26"/>
      <c r="K19" s="21"/>
      <c r="L19" s="21"/>
      <c r="M19" s="1"/>
      <c r="N19" s="1"/>
      <c r="O19" s="1"/>
      <c r="P19" s="1"/>
    </row>
    <row r="20" spans="1:16" ht="15" x14ac:dyDescent="0.25">
      <c r="A20" s="22"/>
      <c r="B20" s="23"/>
      <c r="C20" s="40"/>
      <c r="D20" s="41"/>
      <c r="E20" s="25"/>
      <c r="F20" s="43"/>
      <c r="G20" s="43"/>
      <c r="H20" s="43"/>
      <c r="I20" s="42"/>
      <c r="K20" s="21"/>
      <c r="L20" s="21"/>
      <c r="M20" s="1"/>
      <c r="N20" s="1"/>
      <c r="O20" s="1"/>
      <c r="P20" s="1"/>
    </row>
    <row r="21" spans="1:16" ht="15" x14ac:dyDescent="0.25">
      <c r="A21" s="22"/>
      <c r="B21" s="23"/>
      <c r="C21" s="29" t="s">
        <v>19</v>
      </c>
      <c r="D21" s="30">
        <f>SUM(E21,F21,G21,H21,I21)</f>
        <v>1633.3999999999999</v>
      </c>
      <c r="E21" s="25">
        <f>SUM(E18:E19)</f>
        <v>386.8</v>
      </c>
      <c r="F21" s="33">
        <f t="shared" ref="F21:I21" si="0">SUM(F18:F19)</f>
        <v>1244.5999999999999</v>
      </c>
      <c r="G21" s="33">
        <f t="shared" si="0"/>
        <v>0</v>
      </c>
      <c r="H21" s="33">
        <f t="shared" si="0"/>
        <v>2</v>
      </c>
      <c r="I21" s="31">
        <f t="shared" si="0"/>
        <v>0</v>
      </c>
      <c r="K21" s="21"/>
      <c r="L21" s="21"/>
      <c r="M21" s="136"/>
      <c r="N21" s="136"/>
      <c r="O21" s="136"/>
      <c r="P21" s="136"/>
    </row>
    <row r="22" spans="1:16" ht="15" x14ac:dyDescent="0.25">
      <c r="A22" s="34" t="s">
        <v>31</v>
      </c>
      <c r="B22" s="44" t="s">
        <v>21</v>
      </c>
      <c r="C22" s="17" t="s">
        <v>17</v>
      </c>
      <c r="D22" s="35">
        <f>SUM(E22,F22,G22,H22,I22)</f>
        <v>8576.2000000000007</v>
      </c>
      <c r="E22" s="37">
        <v>8276.2000000000007</v>
      </c>
      <c r="F22" s="38">
        <v>300</v>
      </c>
      <c r="G22" s="38"/>
      <c r="H22" s="38"/>
      <c r="I22" s="39"/>
      <c r="K22" s="21"/>
      <c r="L22" s="21"/>
      <c r="M22" s="1"/>
      <c r="N22" s="1"/>
      <c r="O22" s="1"/>
      <c r="P22" s="1"/>
    </row>
    <row r="23" spans="1:16" x14ac:dyDescent="0.2">
      <c r="A23" s="22"/>
      <c r="B23" s="23" t="s">
        <v>22</v>
      </c>
      <c r="C23" s="24"/>
      <c r="D23" s="25"/>
      <c r="E23" s="25"/>
      <c r="F23" s="27"/>
      <c r="G23" s="27"/>
      <c r="H23" s="27"/>
      <c r="I23" s="26"/>
      <c r="K23" s="21"/>
      <c r="L23" s="21"/>
    </row>
    <row r="24" spans="1:16" hidden="1" x14ac:dyDescent="0.2">
      <c r="A24" s="45"/>
      <c r="B24" s="46"/>
      <c r="C24" s="47"/>
      <c r="D24" s="25"/>
      <c r="E24" s="41"/>
      <c r="F24" s="43"/>
      <c r="G24" s="43"/>
      <c r="H24" s="43"/>
      <c r="I24" s="42"/>
      <c r="K24" s="21"/>
      <c r="L24" s="21"/>
    </row>
    <row r="25" spans="1:16" hidden="1" x14ac:dyDescent="0.2">
      <c r="A25" s="45"/>
      <c r="B25" s="46"/>
      <c r="C25" s="40"/>
      <c r="D25" s="25"/>
      <c r="E25" s="41"/>
      <c r="F25" s="43"/>
      <c r="G25" s="43"/>
      <c r="H25" s="43"/>
      <c r="I25" s="42"/>
      <c r="K25" s="21"/>
      <c r="L25" s="21"/>
    </row>
    <row r="26" spans="1:16" hidden="1" x14ac:dyDescent="0.2">
      <c r="A26" s="45"/>
      <c r="B26" s="46"/>
      <c r="C26" s="40"/>
      <c r="D26" s="25"/>
      <c r="E26" s="41"/>
      <c r="F26" s="43"/>
      <c r="G26" s="43"/>
      <c r="H26" s="43"/>
      <c r="I26" s="42"/>
      <c r="K26" s="21"/>
      <c r="L26" s="21"/>
    </row>
    <row r="27" spans="1:16" x14ac:dyDescent="0.2">
      <c r="A27" s="48"/>
      <c r="B27" s="28"/>
      <c r="C27" s="29" t="s">
        <v>19</v>
      </c>
      <c r="D27" s="30">
        <f>SUM(E27,F27,G27,H27,I27)</f>
        <v>8576.2000000000007</v>
      </c>
      <c r="E27" s="49">
        <f t="shared" ref="E27:I27" si="1">SUM(E22:E25)</f>
        <v>8276.2000000000007</v>
      </c>
      <c r="F27" s="50">
        <f t="shared" si="1"/>
        <v>300</v>
      </c>
      <c r="G27" s="33">
        <f>SUM(G25:G26)</f>
        <v>0</v>
      </c>
      <c r="H27" s="50">
        <f t="shared" si="1"/>
        <v>0</v>
      </c>
      <c r="I27" s="31">
        <f t="shared" si="1"/>
        <v>0</v>
      </c>
      <c r="K27" s="21"/>
      <c r="L27" s="21"/>
    </row>
    <row r="28" spans="1:16" x14ac:dyDescent="0.2">
      <c r="A28" s="34" t="s">
        <v>32</v>
      </c>
      <c r="B28" s="44" t="s">
        <v>107</v>
      </c>
      <c r="C28" s="17" t="s">
        <v>17</v>
      </c>
      <c r="D28" s="35">
        <f>SUM(E28,F28,G28,H28,I28)</f>
        <v>1275.9000000000001</v>
      </c>
      <c r="E28" s="35">
        <v>964.9</v>
      </c>
      <c r="F28" s="51">
        <f>74.9+236.1</f>
        <v>311</v>
      </c>
      <c r="G28" s="51"/>
      <c r="H28" s="51"/>
      <c r="I28" s="36"/>
      <c r="K28" s="21"/>
      <c r="L28" s="21"/>
    </row>
    <row r="29" spans="1:16" ht="12.75" customHeight="1" x14ac:dyDescent="0.2">
      <c r="A29" s="22"/>
      <c r="B29" s="23" t="s">
        <v>108</v>
      </c>
      <c r="C29" s="24"/>
      <c r="D29" s="25"/>
      <c r="E29" s="25"/>
      <c r="F29" s="27"/>
      <c r="G29" s="27"/>
      <c r="H29" s="27"/>
      <c r="I29" s="26"/>
      <c r="K29" s="21"/>
      <c r="L29" s="21"/>
    </row>
    <row r="30" spans="1:16" x14ac:dyDescent="0.2">
      <c r="A30" s="48"/>
      <c r="B30" s="28"/>
      <c r="C30" s="29" t="s">
        <v>19</v>
      </c>
      <c r="D30" s="30">
        <f>SUM(E30,F30,G30,H30,I30)</f>
        <v>1275.9000000000001</v>
      </c>
      <c r="E30" s="30">
        <f t="shared" ref="E30:I30" si="2">SUM(E28:E29)</f>
        <v>964.9</v>
      </c>
      <c r="F30" s="33">
        <f t="shared" si="2"/>
        <v>311</v>
      </c>
      <c r="G30" s="33">
        <f t="shared" si="2"/>
        <v>0</v>
      </c>
      <c r="H30" s="33">
        <f t="shared" si="2"/>
        <v>0</v>
      </c>
      <c r="I30" s="31">
        <f t="shared" si="2"/>
        <v>0</v>
      </c>
      <c r="K30" s="21"/>
      <c r="L30" s="21"/>
    </row>
    <row r="31" spans="1:16" x14ac:dyDescent="0.2">
      <c r="A31" s="34" t="s">
        <v>33</v>
      </c>
      <c r="B31" s="44" t="s">
        <v>23</v>
      </c>
      <c r="C31" s="52" t="s">
        <v>17</v>
      </c>
      <c r="D31" s="35">
        <f>SUM(E31,F31,G31,H31,I31)</f>
        <v>12345</v>
      </c>
      <c r="E31" s="35">
        <v>12345</v>
      </c>
      <c r="F31" s="51"/>
      <c r="G31" s="51"/>
      <c r="H31" s="51"/>
      <c r="I31" s="36"/>
      <c r="K31" s="21"/>
      <c r="L31" s="21"/>
    </row>
    <row r="32" spans="1:16" x14ac:dyDescent="0.2">
      <c r="A32" s="22"/>
      <c r="B32" s="23" t="s">
        <v>24</v>
      </c>
      <c r="C32" s="24"/>
      <c r="D32" s="25"/>
      <c r="E32" s="25"/>
      <c r="F32" s="27"/>
      <c r="G32" s="27"/>
      <c r="H32" s="27"/>
      <c r="I32" s="26"/>
      <c r="K32" s="21"/>
      <c r="L32" s="21"/>
    </row>
    <row r="33" spans="1:13" x14ac:dyDescent="0.2">
      <c r="A33" s="48"/>
      <c r="B33" s="28"/>
      <c r="C33" s="29" t="s">
        <v>19</v>
      </c>
      <c r="D33" s="30">
        <f>SUM(E33,F33,G33,H33,I33)</f>
        <v>12345</v>
      </c>
      <c r="E33" s="30">
        <f t="shared" ref="E33:I33" si="3">SUM(E31:E32)</f>
        <v>12345</v>
      </c>
      <c r="F33" s="33">
        <f t="shared" si="3"/>
        <v>0</v>
      </c>
      <c r="G33" s="33">
        <f t="shared" si="3"/>
        <v>0</v>
      </c>
      <c r="H33" s="33">
        <f t="shared" si="3"/>
        <v>0</v>
      </c>
      <c r="I33" s="31">
        <f t="shared" si="3"/>
        <v>0</v>
      </c>
      <c r="K33" s="21"/>
      <c r="L33" s="21"/>
    </row>
    <row r="34" spans="1:13" x14ac:dyDescent="0.2">
      <c r="A34" s="34" t="s">
        <v>34</v>
      </c>
      <c r="B34" s="44" t="s">
        <v>25</v>
      </c>
      <c r="C34" s="52" t="s">
        <v>17</v>
      </c>
      <c r="D34" s="35">
        <f>SUM(E34,F34,G34,H34,I34)</f>
        <v>659</v>
      </c>
      <c r="E34" s="35">
        <v>469</v>
      </c>
      <c r="F34" s="51"/>
      <c r="G34" s="51"/>
      <c r="H34" s="51">
        <v>190</v>
      </c>
      <c r="I34" s="36"/>
      <c r="K34" s="21"/>
      <c r="L34" s="21"/>
    </row>
    <row r="35" spans="1:13" x14ac:dyDescent="0.2">
      <c r="A35" s="22"/>
      <c r="B35" s="23" t="s">
        <v>18</v>
      </c>
      <c r="C35" s="24"/>
      <c r="D35" s="25"/>
      <c r="E35" s="25"/>
      <c r="F35" s="27"/>
      <c r="G35" s="27"/>
      <c r="H35" s="27"/>
      <c r="I35" s="26"/>
      <c r="K35" s="21"/>
      <c r="L35" s="21"/>
    </row>
    <row r="36" spans="1:13" x14ac:dyDescent="0.2">
      <c r="A36" s="48"/>
      <c r="B36" s="28"/>
      <c r="C36" s="29" t="s">
        <v>19</v>
      </c>
      <c r="D36" s="30">
        <f>SUM(E36,F36,G36,H36,I36)</f>
        <v>659</v>
      </c>
      <c r="E36" s="30">
        <f t="shared" ref="E36:I36" si="4">SUM(E34:E35)</f>
        <v>469</v>
      </c>
      <c r="F36" s="33">
        <f t="shared" si="4"/>
        <v>0</v>
      </c>
      <c r="G36" s="33">
        <f t="shared" si="4"/>
        <v>0</v>
      </c>
      <c r="H36" s="32">
        <f t="shared" si="4"/>
        <v>190</v>
      </c>
      <c r="I36" s="26">
        <f t="shared" si="4"/>
        <v>0</v>
      </c>
      <c r="K36" s="21"/>
      <c r="L36" s="21"/>
    </row>
    <row r="37" spans="1:13" x14ac:dyDescent="0.2">
      <c r="A37" s="34" t="s">
        <v>35</v>
      </c>
      <c r="B37" s="44" t="s">
        <v>109</v>
      </c>
      <c r="C37" s="52" t="s">
        <v>17</v>
      </c>
      <c r="D37" s="35">
        <f>SUM(E37,F37,G37,H37,I37)</f>
        <v>2977.2</v>
      </c>
      <c r="E37" s="37">
        <v>2450.1999999999998</v>
      </c>
      <c r="F37" s="38"/>
      <c r="G37" s="38"/>
      <c r="H37" s="38">
        <v>527</v>
      </c>
      <c r="I37" s="39"/>
      <c r="K37" s="21"/>
      <c r="L37" s="21"/>
    </row>
    <row r="38" spans="1:13" x14ac:dyDescent="0.2">
      <c r="A38" s="22"/>
      <c r="B38" s="23" t="s">
        <v>18</v>
      </c>
      <c r="D38" s="25">
        <f>SUM(E38,F38,G38,H38,I38)</f>
        <v>0</v>
      </c>
      <c r="E38" s="25"/>
      <c r="F38" s="27"/>
      <c r="G38" s="27"/>
      <c r="H38" s="27"/>
      <c r="I38" s="26"/>
      <c r="K38" s="21"/>
      <c r="L38" s="21"/>
    </row>
    <row r="39" spans="1:13" ht="9" customHeight="1" x14ac:dyDescent="0.2">
      <c r="A39" s="45"/>
      <c r="B39" s="46"/>
      <c r="C39" s="40"/>
      <c r="D39" s="25"/>
      <c r="E39" s="41"/>
      <c r="F39" s="43"/>
      <c r="G39" s="43"/>
      <c r="H39" s="43"/>
      <c r="I39" s="42"/>
      <c r="K39" s="21"/>
      <c r="L39" s="21"/>
    </row>
    <row r="40" spans="1:13" x14ac:dyDescent="0.2">
      <c r="A40" s="48"/>
      <c r="B40" s="28"/>
      <c r="C40" s="29" t="s">
        <v>19</v>
      </c>
      <c r="D40" s="30">
        <f>SUM(E40,F40,G40,H40,I40)</f>
        <v>2977.2</v>
      </c>
      <c r="E40" s="30">
        <f t="shared" ref="E40:I40" si="5">SUM(E37:E38)</f>
        <v>2450.1999999999998</v>
      </c>
      <c r="F40" s="53">
        <f t="shared" si="5"/>
        <v>0</v>
      </c>
      <c r="G40" s="33">
        <f t="shared" si="5"/>
        <v>0</v>
      </c>
      <c r="H40" s="50">
        <f t="shared" si="5"/>
        <v>527</v>
      </c>
      <c r="I40" s="31">
        <f t="shared" si="5"/>
        <v>0</v>
      </c>
      <c r="K40" s="21"/>
      <c r="L40" s="21"/>
    </row>
    <row r="41" spans="1:13" x14ac:dyDescent="0.2">
      <c r="A41" s="34" t="s">
        <v>36</v>
      </c>
      <c r="B41" s="44" t="s">
        <v>26</v>
      </c>
      <c r="C41" s="52" t="s">
        <v>55</v>
      </c>
      <c r="D41" s="35">
        <f t="shared" ref="D41:D48" si="6">SUM(E41,F41,G41,H41,I41)</f>
        <v>3638.5</v>
      </c>
      <c r="E41" s="35">
        <v>3638.5</v>
      </c>
      <c r="F41" s="51"/>
      <c r="G41" s="51"/>
      <c r="H41" s="51"/>
      <c r="I41" s="36"/>
      <c r="K41" s="21"/>
      <c r="L41" s="21"/>
    </row>
    <row r="42" spans="1:13" x14ac:dyDescent="0.2">
      <c r="A42" s="22"/>
      <c r="B42" s="23" t="s">
        <v>18</v>
      </c>
      <c r="C42" s="24" t="s">
        <v>27</v>
      </c>
      <c r="D42" s="25">
        <f t="shared" si="6"/>
        <v>1935.8999999999999</v>
      </c>
      <c r="E42" s="25">
        <v>1800.6</v>
      </c>
      <c r="F42" s="27">
        <v>130.30000000000001</v>
      </c>
      <c r="G42" s="27"/>
      <c r="H42" s="27">
        <v>5</v>
      </c>
      <c r="I42" s="26"/>
      <c r="K42" s="21"/>
      <c r="L42" s="21"/>
    </row>
    <row r="43" spans="1:13" x14ac:dyDescent="0.2">
      <c r="A43" s="22"/>
      <c r="B43" s="23"/>
      <c r="C43" s="24" t="s">
        <v>79</v>
      </c>
      <c r="D43" s="25">
        <f t="shared" si="6"/>
        <v>823.69999999999993</v>
      </c>
      <c r="E43" s="25">
        <v>806.4</v>
      </c>
      <c r="F43" s="27"/>
      <c r="G43" s="27"/>
      <c r="H43" s="27">
        <v>17.3</v>
      </c>
      <c r="I43" s="26"/>
      <c r="K43" s="21"/>
      <c r="L43" s="21"/>
    </row>
    <row r="44" spans="1:13" hidden="1" x14ac:dyDescent="0.2">
      <c r="A44" s="22"/>
      <c r="B44" s="23"/>
      <c r="C44" s="24" t="s">
        <v>66</v>
      </c>
      <c r="D44" s="25">
        <f t="shared" si="6"/>
        <v>0</v>
      </c>
      <c r="E44" s="25"/>
      <c r="F44" s="27"/>
      <c r="G44" s="27"/>
      <c r="H44" s="27"/>
      <c r="I44" s="26"/>
      <c r="K44" s="21"/>
      <c r="L44" s="21"/>
    </row>
    <row r="45" spans="1:13" x14ac:dyDescent="0.2">
      <c r="A45" s="22"/>
      <c r="B45" s="23"/>
      <c r="C45" s="24" t="s">
        <v>56</v>
      </c>
      <c r="D45" s="25">
        <f t="shared" si="6"/>
        <v>263.89999999999998</v>
      </c>
      <c r="E45" s="25">
        <v>263</v>
      </c>
      <c r="F45" s="27"/>
      <c r="G45" s="27"/>
      <c r="H45" s="54">
        <v>0.9</v>
      </c>
      <c r="I45" s="26"/>
      <c r="K45" s="21"/>
      <c r="L45" s="21"/>
    </row>
    <row r="46" spans="1:13" x14ac:dyDescent="0.2">
      <c r="A46" s="22"/>
      <c r="B46" s="23"/>
      <c r="C46" s="24" t="s">
        <v>57</v>
      </c>
      <c r="D46" s="25">
        <f t="shared" si="6"/>
        <v>513.9</v>
      </c>
      <c r="E46" s="25">
        <v>512.6</v>
      </c>
      <c r="F46" s="27"/>
      <c r="G46" s="27"/>
      <c r="H46" s="54">
        <v>1.3</v>
      </c>
      <c r="I46" s="26"/>
      <c r="K46" s="21"/>
      <c r="L46" s="21"/>
      <c r="M46" s="21"/>
    </row>
    <row r="47" spans="1:13" x14ac:dyDescent="0.2">
      <c r="A47" s="22"/>
      <c r="B47" s="23"/>
      <c r="C47" s="24" t="s">
        <v>122</v>
      </c>
      <c r="D47" s="25">
        <f t="shared" si="6"/>
        <v>420.1</v>
      </c>
      <c r="E47" s="25">
        <v>420.1</v>
      </c>
      <c r="F47" s="27"/>
      <c r="G47" s="27"/>
      <c r="H47" s="54"/>
      <c r="I47" s="26"/>
      <c r="K47" s="21"/>
      <c r="L47" s="21"/>
      <c r="M47" s="21"/>
    </row>
    <row r="48" spans="1:13" x14ac:dyDescent="0.2">
      <c r="A48" s="22"/>
      <c r="B48" s="23"/>
      <c r="C48" s="24" t="s">
        <v>58</v>
      </c>
      <c r="D48" s="25">
        <f t="shared" si="6"/>
        <v>599.69999999999993</v>
      </c>
      <c r="E48" s="25">
        <v>595.79999999999995</v>
      </c>
      <c r="F48" s="27"/>
      <c r="G48" s="27"/>
      <c r="H48" s="54">
        <v>3.9</v>
      </c>
      <c r="I48" s="26"/>
      <c r="K48" s="21"/>
      <c r="L48" s="21"/>
      <c r="M48" s="21"/>
    </row>
    <row r="49" spans="1:14" x14ac:dyDescent="0.2">
      <c r="A49" s="22"/>
      <c r="B49" s="55"/>
      <c r="C49" s="24" t="s">
        <v>59</v>
      </c>
      <c r="D49" s="25">
        <f>SUM(E49,F49,G49,H49,I49)</f>
        <v>927.6</v>
      </c>
      <c r="E49" s="56">
        <v>921.7</v>
      </c>
      <c r="F49" s="54"/>
      <c r="G49" s="57"/>
      <c r="H49" s="54">
        <v>5.9</v>
      </c>
      <c r="I49" s="58"/>
      <c r="K49" s="21"/>
      <c r="L49" s="21"/>
      <c r="M49" s="21"/>
    </row>
    <row r="50" spans="1:14" ht="12.75" customHeight="1" x14ac:dyDescent="0.2">
      <c r="A50" s="22"/>
      <c r="B50" s="23"/>
      <c r="C50" s="40" t="s">
        <v>60</v>
      </c>
      <c r="D50" s="25">
        <f>SUM(E50,F50,G50,H50,I50)</f>
        <v>354.9</v>
      </c>
      <c r="E50" s="25">
        <v>353.5</v>
      </c>
      <c r="F50" s="27"/>
      <c r="G50" s="27"/>
      <c r="H50" s="54">
        <v>1.4</v>
      </c>
      <c r="I50" s="26"/>
      <c r="K50" s="21"/>
      <c r="L50" s="21"/>
      <c r="M50" s="21"/>
    </row>
    <row r="51" spans="1:14" ht="12.75" customHeight="1" x14ac:dyDescent="0.2">
      <c r="A51" s="22"/>
      <c r="B51" s="23"/>
      <c r="C51" s="24" t="s">
        <v>120</v>
      </c>
      <c r="D51" s="35">
        <f>SUM(E51,F51,G51,H51,I51)</f>
        <v>276.10000000000002</v>
      </c>
      <c r="E51" s="35">
        <v>276.10000000000002</v>
      </c>
      <c r="F51" s="51"/>
      <c r="G51" s="51"/>
      <c r="H51" s="51"/>
      <c r="I51" s="36"/>
      <c r="K51" s="21"/>
      <c r="L51" s="21"/>
    </row>
    <row r="52" spans="1:14" ht="10.5" customHeight="1" x14ac:dyDescent="0.2">
      <c r="A52" s="22"/>
      <c r="B52" s="23"/>
      <c r="C52" s="24"/>
      <c r="D52" s="25"/>
      <c r="E52" s="25"/>
      <c r="F52" s="27"/>
      <c r="G52" s="27"/>
      <c r="H52" s="27"/>
      <c r="I52" s="26"/>
      <c r="K52" s="21"/>
      <c r="L52" s="21"/>
    </row>
    <row r="53" spans="1:14" ht="12.75" customHeight="1" thickBot="1" x14ac:dyDescent="0.25">
      <c r="A53" s="22"/>
      <c r="B53" s="23"/>
      <c r="C53" s="29" t="s">
        <v>19</v>
      </c>
      <c r="D53" s="59">
        <f>SUM(E53,F53,G53,H53,I53)</f>
        <v>9754.3000000000011</v>
      </c>
      <c r="E53" s="59">
        <f t="shared" ref="E53:I53" si="7">SUM(E41:E52)</f>
        <v>9588.3000000000011</v>
      </c>
      <c r="F53" s="61">
        <f t="shared" si="7"/>
        <v>130.30000000000001</v>
      </c>
      <c r="G53" s="61">
        <f t="shared" si="7"/>
        <v>0</v>
      </c>
      <c r="H53" s="61">
        <f t="shared" si="7"/>
        <v>35.699999999999996</v>
      </c>
      <c r="I53" s="60">
        <f t="shared" si="7"/>
        <v>0</v>
      </c>
      <c r="J53" s="21"/>
      <c r="K53" s="21"/>
      <c r="L53" s="21"/>
    </row>
    <row r="54" spans="1:14" ht="12.75" hidden="1" customHeight="1" thickBot="1" x14ac:dyDescent="0.25">
      <c r="A54" s="22"/>
      <c r="B54" s="55"/>
      <c r="D54" s="21"/>
      <c r="E54" s="62"/>
      <c r="F54" s="21"/>
      <c r="G54" s="21"/>
      <c r="H54" s="21"/>
      <c r="I54" s="63"/>
      <c r="K54" s="21"/>
      <c r="L54" s="21"/>
    </row>
    <row r="55" spans="1:14" ht="12.75" hidden="1" customHeight="1" thickBot="1" x14ac:dyDescent="0.25">
      <c r="A55" s="64"/>
      <c r="E55" s="65"/>
      <c r="I55" s="66"/>
      <c r="K55" s="21"/>
      <c r="L55" s="21"/>
    </row>
    <row r="56" spans="1:14" ht="16.5" customHeight="1" thickBot="1" x14ac:dyDescent="0.25">
      <c r="A56" s="5" t="s">
        <v>71</v>
      </c>
      <c r="B56" s="6" t="s">
        <v>0</v>
      </c>
      <c r="C56" s="6" t="s">
        <v>1</v>
      </c>
      <c r="D56" s="133" t="s">
        <v>117</v>
      </c>
      <c r="E56" s="130" t="s">
        <v>90</v>
      </c>
      <c r="F56" s="130"/>
      <c r="G56" s="130"/>
      <c r="H56" s="130"/>
      <c r="I56" s="130"/>
      <c r="J56" s="21"/>
      <c r="K56" s="21"/>
      <c r="L56" s="21"/>
      <c r="M56" s="21"/>
      <c r="N56" s="21"/>
    </row>
    <row r="57" spans="1:14" x14ac:dyDescent="0.2">
      <c r="A57" s="7" t="s">
        <v>72</v>
      </c>
      <c r="B57" s="8" t="s">
        <v>4</v>
      </c>
      <c r="C57" s="8" t="s">
        <v>5</v>
      </c>
      <c r="D57" s="134"/>
      <c r="E57" s="5" t="s">
        <v>7</v>
      </c>
      <c r="F57" s="5" t="s">
        <v>8</v>
      </c>
      <c r="G57" s="5" t="s">
        <v>9</v>
      </c>
      <c r="H57" s="5" t="s">
        <v>10</v>
      </c>
      <c r="I57" s="5" t="s">
        <v>11</v>
      </c>
      <c r="K57" s="21"/>
      <c r="L57" s="21"/>
    </row>
    <row r="58" spans="1:14" ht="13.5" thickBot="1" x14ac:dyDescent="0.25">
      <c r="A58" s="10" t="s">
        <v>3</v>
      </c>
      <c r="B58" s="11"/>
      <c r="C58" s="11"/>
      <c r="D58" s="135"/>
      <c r="E58" s="10" t="s">
        <v>13</v>
      </c>
      <c r="F58" s="10" t="s">
        <v>14</v>
      </c>
      <c r="G58" s="10" t="s">
        <v>15</v>
      </c>
      <c r="H58" s="10" t="s">
        <v>13</v>
      </c>
      <c r="I58" s="10"/>
      <c r="K58" s="21"/>
      <c r="L58" s="21"/>
    </row>
    <row r="59" spans="1:14" ht="13.5" hidden="1" thickBot="1" x14ac:dyDescent="0.25">
      <c r="A59" s="10"/>
      <c r="B59" s="10"/>
      <c r="C59" s="10"/>
      <c r="D59" s="13"/>
      <c r="E59" s="14"/>
      <c r="F59" s="14"/>
      <c r="G59" s="14"/>
      <c r="H59" s="14"/>
      <c r="I59" s="14"/>
      <c r="K59" s="21"/>
      <c r="L59" s="21"/>
    </row>
    <row r="60" spans="1:14" ht="13.5" hidden="1" thickBot="1" x14ac:dyDescent="0.25">
      <c r="A60" s="67"/>
      <c r="B60" s="16"/>
      <c r="C60" s="23"/>
      <c r="D60" s="16"/>
      <c r="E60" s="69"/>
      <c r="F60" s="16"/>
      <c r="G60" s="16"/>
      <c r="H60" s="68"/>
      <c r="I60" s="70"/>
      <c r="K60" s="21"/>
      <c r="L60" s="21"/>
    </row>
    <row r="61" spans="1:14" ht="13.5" hidden="1" thickBot="1" x14ac:dyDescent="0.25">
      <c r="A61" s="22"/>
      <c r="B61" s="23"/>
      <c r="C61" s="23"/>
      <c r="D61" s="23"/>
      <c r="E61" s="71"/>
      <c r="F61" s="23"/>
      <c r="G61" s="23"/>
      <c r="H61" s="23"/>
      <c r="I61" s="72"/>
      <c r="K61" s="21"/>
      <c r="L61" s="21"/>
    </row>
    <row r="62" spans="1:14" ht="13.5" hidden="1" thickBot="1" x14ac:dyDescent="0.25">
      <c r="A62" s="48"/>
      <c r="B62" s="28"/>
      <c r="C62" s="28"/>
      <c r="D62" s="73"/>
      <c r="E62" s="74"/>
      <c r="F62" s="75"/>
      <c r="G62" s="75"/>
      <c r="H62" s="75"/>
      <c r="I62" s="76">
        <f>SUM(I41:I60)</f>
        <v>0</v>
      </c>
      <c r="K62" s="21"/>
      <c r="L62" s="21"/>
    </row>
    <row r="63" spans="1:14" ht="12.75" customHeight="1" x14ac:dyDescent="0.2">
      <c r="A63" s="34" t="s">
        <v>37</v>
      </c>
      <c r="B63" s="16" t="s">
        <v>28</v>
      </c>
      <c r="C63" s="52" t="s">
        <v>55</v>
      </c>
      <c r="D63" s="18">
        <f>SUM(E63,F63,G63,H63,I63)</f>
        <v>10423.200000000001</v>
      </c>
      <c r="E63" s="35">
        <v>4636.6000000000004</v>
      </c>
      <c r="F63" s="51">
        <v>2618.6999999999998</v>
      </c>
      <c r="G63" s="51">
        <v>3167.9</v>
      </c>
      <c r="H63" s="51"/>
      <c r="I63" s="36"/>
      <c r="K63" s="21"/>
      <c r="L63" s="21"/>
    </row>
    <row r="64" spans="1:14" ht="12.75" customHeight="1" x14ac:dyDescent="0.2">
      <c r="A64" s="15"/>
      <c r="B64" s="23" t="s">
        <v>18</v>
      </c>
      <c r="C64" s="17" t="s">
        <v>118</v>
      </c>
      <c r="D64" s="25">
        <f>SUM(E64,F64,G64,H64,I64)</f>
        <v>520.29999999999995</v>
      </c>
      <c r="E64" s="35">
        <v>355.3</v>
      </c>
      <c r="F64" s="51"/>
      <c r="G64" s="51"/>
      <c r="H64" s="51">
        <v>165</v>
      </c>
      <c r="I64" s="36"/>
      <c r="K64" s="21"/>
      <c r="L64" s="21"/>
    </row>
    <row r="65" spans="1:15" ht="12.75" customHeight="1" x14ac:dyDescent="0.2">
      <c r="A65" s="15"/>
      <c r="B65" s="23"/>
      <c r="C65" s="17" t="s">
        <v>112</v>
      </c>
      <c r="D65" s="25">
        <f>SUM(E65,F65,G65,H65,I65)</f>
        <v>501.8</v>
      </c>
      <c r="E65" s="35">
        <v>154</v>
      </c>
      <c r="F65" s="51"/>
      <c r="G65" s="51">
        <v>347.8</v>
      </c>
      <c r="H65" s="51"/>
      <c r="I65" s="36"/>
      <c r="K65" s="21"/>
      <c r="L65" s="21"/>
    </row>
    <row r="66" spans="1:15" ht="12.75" customHeight="1" x14ac:dyDescent="0.2">
      <c r="A66" s="15"/>
      <c r="B66" s="23"/>
      <c r="C66" s="17" t="s">
        <v>104</v>
      </c>
      <c r="D66" s="25">
        <f>SUM(E66,F66,G66,H66,I66)</f>
        <v>2712.3999999999996</v>
      </c>
      <c r="E66" s="35">
        <v>605.29999999999995</v>
      </c>
      <c r="F66" s="51"/>
      <c r="G66" s="51">
        <v>2107.1</v>
      </c>
      <c r="H66" s="51"/>
      <c r="I66" s="36"/>
      <c r="K66" s="21"/>
      <c r="L66" s="21"/>
    </row>
    <row r="67" spans="1:15" ht="12.75" customHeight="1" x14ac:dyDescent="0.2">
      <c r="A67" s="22"/>
      <c r="B67" s="23"/>
      <c r="C67" s="24" t="s">
        <v>38</v>
      </c>
      <c r="D67" s="25">
        <f t="shared" ref="D67:D76" si="8">SUM(E67,F67,G67,H67,I67)</f>
        <v>2479.6</v>
      </c>
      <c r="E67" s="25">
        <v>997</v>
      </c>
      <c r="F67" s="27">
        <v>3.8</v>
      </c>
      <c r="G67" s="27">
        <v>1437.7</v>
      </c>
      <c r="H67" s="27">
        <v>41.1</v>
      </c>
      <c r="I67" s="26"/>
      <c r="K67" s="21"/>
      <c r="L67" s="21"/>
    </row>
    <row r="68" spans="1:15" ht="12.75" customHeight="1" x14ac:dyDescent="0.2">
      <c r="A68" s="22"/>
      <c r="B68" s="23"/>
      <c r="C68" s="24" t="s">
        <v>84</v>
      </c>
      <c r="D68" s="25">
        <f t="shared" si="8"/>
        <v>1554.5</v>
      </c>
      <c r="E68" s="25">
        <v>679.6</v>
      </c>
      <c r="F68" s="27">
        <v>15.2</v>
      </c>
      <c r="G68" s="27">
        <v>837.2</v>
      </c>
      <c r="H68" s="27">
        <v>22.5</v>
      </c>
      <c r="I68" s="26"/>
      <c r="K68" s="21"/>
      <c r="L68" s="21"/>
    </row>
    <row r="69" spans="1:15" ht="12.75" customHeight="1" x14ac:dyDescent="0.2">
      <c r="A69" s="71"/>
      <c r="B69" s="23"/>
      <c r="C69" s="24" t="s">
        <v>39</v>
      </c>
      <c r="D69" s="25">
        <f t="shared" si="8"/>
        <v>3355.7000000000003</v>
      </c>
      <c r="E69" s="25">
        <v>459.5</v>
      </c>
      <c r="F69" s="27"/>
      <c r="G69" s="27">
        <v>2889.8</v>
      </c>
      <c r="H69" s="27">
        <v>6.4</v>
      </c>
      <c r="I69" s="26"/>
      <c r="K69" s="21"/>
      <c r="L69" s="21"/>
    </row>
    <row r="70" spans="1:15" ht="12.75" customHeight="1" x14ac:dyDescent="0.2">
      <c r="A70" s="71"/>
      <c r="B70" s="23"/>
      <c r="C70" s="77" t="s">
        <v>51</v>
      </c>
      <c r="D70" s="25">
        <f t="shared" si="8"/>
        <v>2011.8999999999999</v>
      </c>
      <c r="E70" s="25">
        <v>448.5</v>
      </c>
      <c r="F70" s="27"/>
      <c r="G70" s="27">
        <v>1535.8</v>
      </c>
      <c r="H70" s="27">
        <v>27.6</v>
      </c>
      <c r="I70" s="26"/>
      <c r="K70" s="21"/>
      <c r="L70" s="21"/>
    </row>
    <row r="71" spans="1:15" ht="12.75" customHeight="1" x14ac:dyDescent="0.2">
      <c r="A71" s="78"/>
      <c r="B71" s="46"/>
      <c r="C71" s="79" t="s">
        <v>40</v>
      </c>
      <c r="D71" s="25">
        <f t="shared" si="8"/>
        <v>2716.4</v>
      </c>
      <c r="E71" s="41">
        <v>721.9</v>
      </c>
      <c r="F71" s="43"/>
      <c r="G71" s="43">
        <v>1987.6</v>
      </c>
      <c r="H71" s="43">
        <v>6.9</v>
      </c>
      <c r="I71" s="42"/>
      <c r="K71" s="21"/>
      <c r="L71" s="21"/>
    </row>
    <row r="72" spans="1:15" ht="12.75" customHeight="1" x14ac:dyDescent="0.2">
      <c r="A72" s="78"/>
      <c r="B72" s="46"/>
      <c r="C72" s="77" t="s">
        <v>86</v>
      </c>
      <c r="D72" s="25">
        <f t="shared" si="8"/>
        <v>1760.6</v>
      </c>
      <c r="E72" s="41">
        <v>462.2</v>
      </c>
      <c r="F72" s="43"/>
      <c r="G72" s="43">
        <v>1292.3</v>
      </c>
      <c r="H72" s="43">
        <v>6.1</v>
      </c>
      <c r="I72" s="42"/>
      <c r="K72" s="21"/>
      <c r="L72" s="21"/>
    </row>
    <row r="73" spans="1:15" ht="12.75" customHeight="1" x14ac:dyDescent="0.2">
      <c r="A73" s="78"/>
      <c r="B73" s="46"/>
      <c r="C73" s="77" t="s">
        <v>91</v>
      </c>
      <c r="D73" s="25">
        <f t="shared" si="8"/>
        <v>1540.5</v>
      </c>
      <c r="E73" s="41">
        <v>569.5</v>
      </c>
      <c r="F73" s="43"/>
      <c r="G73" s="43">
        <v>938.3</v>
      </c>
      <c r="H73" s="43">
        <v>32.700000000000003</v>
      </c>
      <c r="I73" s="42"/>
      <c r="K73" s="21"/>
      <c r="L73" s="21"/>
    </row>
    <row r="74" spans="1:15" ht="12.75" customHeight="1" x14ac:dyDescent="0.2">
      <c r="A74" s="78"/>
      <c r="B74" s="46"/>
      <c r="C74" s="77" t="s">
        <v>41</v>
      </c>
      <c r="D74" s="25">
        <f t="shared" si="8"/>
        <v>2351.1</v>
      </c>
      <c r="E74" s="41">
        <v>471.1</v>
      </c>
      <c r="F74" s="43"/>
      <c r="G74" s="43">
        <v>1875.3</v>
      </c>
      <c r="H74" s="43">
        <v>4.7</v>
      </c>
      <c r="I74" s="42"/>
      <c r="K74" s="21"/>
      <c r="L74" s="21"/>
    </row>
    <row r="75" spans="1:15" ht="12.75" customHeight="1" x14ac:dyDescent="0.2">
      <c r="A75" s="78"/>
      <c r="B75" s="46"/>
      <c r="C75" s="80" t="s">
        <v>85</v>
      </c>
      <c r="D75" s="25">
        <f t="shared" si="8"/>
        <v>1376.4</v>
      </c>
      <c r="E75" s="41">
        <v>677.2</v>
      </c>
      <c r="F75" s="43"/>
      <c r="G75" s="43">
        <v>677.1</v>
      </c>
      <c r="H75" s="43">
        <v>22.1</v>
      </c>
      <c r="I75" s="42"/>
      <c r="K75" s="21"/>
      <c r="L75" s="21"/>
    </row>
    <row r="76" spans="1:15" ht="12.75" customHeight="1" x14ac:dyDescent="0.2">
      <c r="A76" s="78"/>
      <c r="B76" s="46"/>
      <c r="C76" s="80" t="s">
        <v>42</v>
      </c>
      <c r="D76" s="25">
        <f t="shared" si="8"/>
        <v>1840.3</v>
      </c>
      <c r="E76" s="41">
        <v>573.29999999999995</v>
      </c>
      <c r="F76" s="43"/>
      <c r="G76" s="43">
        <v>1264.0999999999999</v>
      </c>
      <c r="H76" s="43">
        <v>2.9</v>
      </c>
      <c r="I76" s="42"/>
      <c r="K76" s="21"/>
      <c r="L76" s="21"/>
      <c r="M76" s="21"/>
      <c r="N76" s="21"/>
      <c r="O76" s="21"/>
    </row>
    <row r="77" spans="1:15" ht="25.5" hidden="1" customHeight="1" x14ac:dyDescent="0.2">
      <c r="A77" s="71"/>
      <c r="B77" s="23"/>
      <c r="C77" s="81"/>
      <c r="D77" s="25">
        <f t="shared" ref="D77:D137" si="9">SUM(E77,F77,G77,H77,I77)</f>
        <v>0</v>
      </c>
      <c r="E77" s="25"/>
      <c r="F77" s="27"/>
      <c r="G77" s="27"/>
      <c r="H77" s="27"/>
      <c r="I77" s="26"/>
      <c r="K77" s="21"/>
      <c r="L77" s="21"/>
    </row>
    <row r="78" spans="1:15" ht="12.75" customHeight="1" x14ac:dyDescent="0.2">
      <c r="A78" s="78"/>
      <c r="B78" s="46"/>
      <c r="C78" s="24" t="s">
        <v>83</v>
      </c>
      <c r="D78" s="25">
        <f t="shared" si="9"/>
        <v>973.6</v>
      </c>
      <c r="E78" s="25">
        <v>442</v>
      </c>
      <c r="F78" s="27"/>
      <c r="G78" s="27">
        <v>517.5</v>
      </c>
      <c r="H78" s="27">
        <v>14.1</v>
      </c>
      <c r="I78" s="42"/>
      <c r="K78" s="21"/>
      <c r="L78" s="21"/>
    </row>
    <row r="79" spans="1:15" ht="12.75" customHeight="1" x14ac:dyDescent="0.2">
      <c r="A79" s="78"/>
      <c r="B79" s="46"/>
      <c r="C79" s="82" t="s">
        <v>96</v>
      </c>
      <c r="D79" s="25">
        <f t="shared" si="9"/>
        <v>2657.1</v>
      </c>
      <c r="E79" s="25">
        <v>592.20000000000005</v>
      </c>
      <c r="F79" s="27"/>
      <c r="G79" s="27">
        <v>2053.3000000000002</v>
      </c>
      <c r="H79" s="27">
        <v>11.6</v>
      </c>
      <c r="I79" s="42"/>
      <c r="K79" s="21"/>
      <c r="L79" s="21"/>
    </row>
    <row r="80" spans="1:15" ht="12.75" customHeight="1" x14ac:dyDescent="0.2">
      <c r="A80" s="78"/>
      <c r="B80" s="46"/>
      <c r="C80" s="80" t="s">
        <v>81</v>
      </c>
      <c r="D80" s="25">
        <f t="shared" si="9"/>
        <v>3663.6</v>
      </c>
      <c r="E80" s="25">
        <v>579.5</v>
      </c>
      <c r="F80" s="27"/>
      <c r="G80" s="27">
        <v>3058.1</v>
      </c>
      <c r="H80" s="27">
        <v>26</v>
      </c>
      <c r="I80" s="42"/>
      <c r="K80" s="21"/>
      <c r="L80" s="21"/>
    </row>
    <row r="81" spans="1:18" ht="12.75" hidden="1" customHeight="1" x14ac:dyDescent="0.2">
      <c r="A81" s="13" t="s">
        <v>71</v>
      </c>
      <c r="B81" s="13" t="s">
        <v>0</v>
      </c>
      <c r="C81" s="83" t="s">
        <v>1</v>
      </c>
      <c r="D81" s="84" t="s">
        <v>2</v>
      </c>
      <c r="E81" s="132"/>
      <c r="F81" s="132"/>
      <c r="G81" s="132"/>
      <c r="H81" s="132"/>
      <c r="I81" s="132"/>
      <c r="K81" s="21"/>
      <c r="L81" s="21"/>
    </row>
    <row r="82" spans="1:18" ht="12.75" hidden="1" customHeight="1" x14ac:dyDescent="0.2">
      <c r="A82" s="13" t="s">
        <v>72</v>
      </c>
      <c r="B82" s="13" t="s">
        <v>4</v>
      </c>
      <c r="C82" s="83" t="s">
        <v>5</v>
      </c>
      <c r="D82" s="84" t="s">
        <v>6</v>
      </c>
      <c r="E82" s="84"/>
      <c r="F82" s="84"/>
      <c r="G82" s="84"/>
      <c r="H82" s="84"/>
      <c r="I82" s="84"/>
      <c r="K82" s="21"/>
      <c r="L82" s="21"/>
    </row>
    <row r="83" spans="1:18" ht="12.75" hidden="1" customHeight="1" x14ac:dyDescent="0.2">
      <c r="A83" s="13" t="s">
        <v>3</v>
      </c>
      <c r="B83" s="13"/>
      <c r="C83" s="83"/>
      <c r="D83" s="84" t="s">
        <v>12</v>
      </c>
      <c r="E83" s="84"/>
      <c r="F83" s="84"/>
      <c r="G83" s="84"/>
      <c r="H83" s="84"/>
      <c r="I83" s="84"/>
      <c r="K83" s="21"/>
      <c r="L83" s="21"/>
    </row>
    <row r="84" spans="1:18" ht="12.75" hidden="1" customHeight="1" x14ac:dyDescent="0.2">
      <c r="A84" s="13"/>
      <c r="B84" s="13"/>
      <c r="C84" s="83"/>
      <c r="D84" s="84"/>
      <c r="E84" s="84"/>
      <c r="F84" s="84"/>
      <c r="G84" s="84"/>
      <c r="H84" s="84"/>
      <c r="I84" s="84"/>
      <c r="K84" s="21"/>
      <c r="L84" s="21"/>
    </row>
    <row r="85" spans="1:18" ht="12.75" hidden="1" customHeight="1" x14ac:dyDescent="0.2">
      <c r="A85" s="69"/>
      <c r="B85" s="16"/>
      <c r="C85" s="82"/>
      <c r="D85" s="35">
        <f t="shared" si="9"/>
        <v>0</v>
      </c>
      <c r="E85" s="25"/>
      <c r="F85" s="27"/>
      <c r="G85" s="27"/>
      <c r="H85" s="27"/>
      <c r="I85" s="36"/>
      <c r="K85" s="21"/>
      <c r="L85" s="21"/>
    </row>
    <row r="86" spans="1:18" ht="12.75" customHeight="1" x14ac:dyDescent="0.2">
      <c r="A86" s="69"/>
      <c r="B86" s="16"/>
      <c r="C86" s="82" t="s">
        <v>82</v>
      </c>
      <c r="D86" s="35">
        <f t="shared" si="9"/>
        <v>2085.6</v>
      </c>
      <c r="E86" s="25">
        <v>1091.5999999999999</v>
      </c>
      <c r="F86" s="27"/>
      <c r="G86" s="27">
        <v>925.8</v>
      </c>
      <c r="H86" s="27">
        <v>68.2</v>
      </c>
      <c r="I86" s="36"/>
      <c r="K86" s="21"/>
      <c r="L86" s="21"/>
    </row>
    <row r="87" spans="1:18" ht="12.75" customHeight="1" x14ac:dyDescent="0.2">
      <c r="A87" s="71"/>
      <c r="B87" s="23"/>
      <c r="C87" s="77" t="s">
        <v>45</v>
      </c>
      <c r="D87" s="25">
        <f t="shared" si="9"/>
        <v>1724.0000000000002</v>
      </c>
      <c r="E87" s="25">
        <v>604.1</v>
      </c>
      <c r="F87" s="27"/>
      <c r="G87" s="27">
        <v>1090.2</v>
      </c>
      <c r="H87" s="27">
        <v>29.7</v>
      </c>
      <c r="I87" s="26"/>
      <c r="K87" s="21"/>
      <c r="L87" s="21"/>
    </row>
    <row r="88" spans="1:18" ht="24" hidden="1" customHeight="1" x14ac:dyDescent="0.2">
      <c r="A88" s="71"/>
      <c r="B88" s="23"/>
      <c r="C88" s="81"/>
      <c r="D88" s="25">
        <f t="shared" si="9"/>
        <v>0</v>
      </c>
      <c r="E88" s="25"/>
      <c r="F88" s="27"/>
      <c r="G88" s="27"/>
      <c r="H88" s="27"/>
      <c r="I88" s="26"/>
      <c r="K88" s="21"/>
      <c r="L88" s="21"/>
    </row>
    <row r="89" spans="1:18" ht="12.75" customHeight="1" x14ac:dyDescent="0.2">
      <c r="A89" s="71"/>
      <c r="B89" s="23"/>
      <c r="C89" s="77" t="s">
        <v>49</v>
      </c>
      <c r="D89" s="25">
        <f t="shared" si="9"/>
        <v>1506.4</v>
      </c>
      <c r="E89" s="25">
        <v>524.20000000000005</v>
      </c>
      <c r="F89" s="27">
        <v>3.8</v>
      </c>
      <c r="G89" s="27">
        <v>947.2</v>
      </c>
      <c r="H89" s="27">
        <v>31.2</v>
      </c>
      <c r="I89" s="26"/>
      <c r="K89" s="21"/>
      <c r="L89" s="21"/>
    </row>
    <row r="90" spans="1:18" ht="12.75" customHeight="1" x14ac:dyDescent="0.2">
      <c r="A90" s="71"/>
      <c r="B90" s="23"/>
      <c r="C90" s="77" t="s">
        <v>50</v>
      </c>
      <c r="D90" s="25">
        <f t="shared" si="9"/>
        <v>2163.9</v>
      </c>
      <c r="E90" s="25">
        <v>788</v>
      </c>
      <c r="F90" s="27">
        <v>65.2</v>
      </c>
      <c r="G90" s="27">
        <v>1249.7</v>
      </c>
      <c r="H90" s="27">
        <v>61</v>
      </c>
      <c r="I90" s="26"/>
      <c r="K90" s="21"/>
      <c r="L90" s="21"/>
      <c r="M90" s="21"/>
      <c r="N90" s="21"/>
      <c r="O90" s="21"/>
      <c r="P90" s="21"/>
      <c r="Q90" s="21"/>
      <c r="R90" s="21"/>
    </row>
    <row r="91" spans="1:18" ht="12.75" customHeight="1" x14ac:dyDescent="0.2">
      <c r="A91" s="71"/>
      <c r="B91" s="23"/>
      <c r="C91" s="77" t="s">
        <v>102</v>
      </c>
      <c r="D91" s="25">
        <f t="shared" si="9"/>
        <v>2784.4</v>
      </c>
      <c r="E91" s="25">
        <v>1218.3</v>
      </c>
      <c r="F91" s="27">
        <v>11.4</v>
      </c>
      <c r="G91" s="27">
        <v>1362.7</v>
      </c>
      <c r="H91" s="27">
        <v>192</v>
      </c>
      <c r="I91" s="26"/>
      <c r="K91" s="21"/>
      <c r="L91" s="21"/>
      <c r="M91" s="21"/>
      <c r="N91" s="21"/>
      <c r="O91" s="21"/>
      <c r="P91" s="21"/>
      <c r="Q91" s="21"/>
      <c r="R91" s="21"/>
    </row>
    <row r="92" spans="1:18" ht="23.25" customHeight="1" x14ac:dyDescent="0.2">
      <c r="A92" s="71"/>
      <c r="B92" s="23"/>
      <c r="C92" s="77" t="s">
        <v>68</v>
      </c>
      <c r="D92" s="25">
        <f t="shared" si="9"/>
        <v>1100.3</v>
      </c>
      <c r="E92" s="25">
        <v>536.5</v>
      </c>
      <c r="F92" s="27"/>
      <c r="G92" s="27">
        <v>504.7</v>
      </c>
      <c r="H92" s="27">
        <v>59.1</v>
      </c>
      <c r="I92" s="26"/>
      <c r="K92" s="21"/>
      <c r="L92" s="21"/>
    </row>
    <row r="93" spans="1:18" ht="12.75" hidden="1" customHeight="1" x14ac:dyDescent="0.2">
      <c r="A93" s="71"/>
      <c r="B93" s="23"/>
      <c r="D93" s="25">
        <f t="shared" si="9"/>
        <v>0</v>
      </c>
      <c r="E93" s="25"/>
      <c r="F93" s="27"/>
      <c r="G93" s="27"/>
      <c r="H93" s="27"/>
      <c r="I93" s="26"/>
      <c r="K93" s="21"/>
      <c r="L93" s="21"/>
    </row>
    <row r="94" spans="1:18" ht="25.5" x14ac:dyDescent="0.2">
      <c r="A94" s="71"/>
      <c r="B94" s="23"/>
      <c r="C94" s="81" t="s">
        <v>110</v>
      </c>
      <c r="D94" s="25">
        <f t="shared" si="9"/>
        <v>1435.1999999999998</v>
      </c>
      <c r="E94" s="25">
        <v>681.9</v>
      </c>
      <c r="F94" s="27"/>
      <c r="G94" s="27">
        <v>683.8</v>
      </c>
      <c r="H94" s="27">
        <v>69.5</v>
      </c>
      <c r="I94" s="26"/>
      <c r="K94" s="21"/>
      <c r="L94" s="21"/>
    </row>
    <row r="95" spans="1:18" ht="12.75" customHeight="1" x14ac:dyDescent="0.2">
      <c r="A95" s="71"/>
      <c r="B95" s="23"/>
      <c r="C95" s="77" t="s">
        <v>46</v>
      </c>
      <c r="D95" s="25">
        <f t="shared" si="9"/>
        <v>681.6</v>
      </c>
      <c r="E95" s="25">
        <v>359.6</v>
      </c>
      <c r="F95" s="27"/>
      <c r="G95" s="27">
        <v>297.10000000000002</v>
      </c>
      <c r="H95" s="27">
        <v>24.9</v>
      </c>
      <c r="I95" s="26"/>
      <c r="K95" s="21"/>
      <c r="L95" s="21"/>
    </row>
    <row r="96" spans="1:18" ht="12.75" customHeight="1" x14ac:dyDescent="0.2">
      <c r="A96" s="71"/>
      <c r="B96" s="23"/>
      <c r="C96" s="77" t="s">
        <v>119</v>
      </c>
      <c r="D96" s="25">
        <f t="shared" si="9"/>
        <v>1175.9000000000001</v>
      </c>
      <c r="E96" s="25">
        <v>422.6</v>
      </c>
      <c r="F96" s="27">
        <v>3.8</v>
      </c>
      <c r="G96" s="27">
        <v>685.5</v>
      </c>
      <c r="H96" s="27">
        <v>64</v>
      </c>
      <c r="I96" s="26"/>
      <c r="K96" s="21"/>
      <c r="L96" s="21"/>
    </row>
    <row r="97" spans="1:12" ht="22.5" customHeight="1" x14ac:dyDescent="0.2">
      <c r="A97" s="71"/>
      <c r="B97" s="23"/>
      <c r="C97" s="81" t="s">
        <v>101</v>
      </c>
      <c r="D97" s="25">
        <f t="shared" si="9"/>
        <v>1143.7</v>
      </c>
      <c r="E97" s="25">
        <v>385.9</v>
      </c>
      <c r="F97" s="27"/>
      <c r="G97" s="27">
        <v>718.4</v>
      </c>
      <c r="H97" s="27">
        <v>39.4</v>
      </c>
      <c r="I97" s="26"/>
      <c r="K97" s="21"/>
      <c r="L97" s="21"/>
    </row>
    <row r="98" spans="1:12" ht="12.75" customHeight="1" x14ac:dyDescent="0.2">
      <c r="A98" s="71"/>
      <c r="B98" s="23"/>
      <c r="C98" s="81" t="s">
        <v>48</v>
      </c>
      <c r="D98" s="25">
        <f t="shared" si="9"/>
        <v>1617.8</v>
      </c>
      <c r="E98" s="25">
        <v>577.70000000000005</v>
      </c>
      <c r="F98" s="27"/>
      <c r="G98" s="27">
        <v>928.4</v>
      </c>
      <c r="H98" s="27">
        <v>111.7</v>
      </c>
      <c r="I98" s="26"/>
      <c r="K98" s="21"/>
      <c r="L98" s="21"/>
    </row>
    <row r="99" spans="1:12" ht="12.75" customHeight="1" x14ac:dyDescent="0.2">
      <c r="A99" s="71"/>
      <c r="B99" s="23"/>
      <c r="C99" s="81" t="s">
        <v>92</v>
      </c>
      <c r="D99" s="25">
        <f t="shared" si="9"/>
        <v>591.70000000000005</v>
      </c>
      <c r="E99" s="25">
        <v>297.7</v>
      </c>
      <c r="F99" s="27"/>
      <c r="G99" s="27">
        <v>275</v>
      </c>
      <c r="H99" s="27">
        <v>19</v>
      </c>
      <c r="I99" s="26"/>
      <c r="K99" s="21"/>
      <c r="L99" s="21"/>
    </row>
    <row r="100" spans="1:12" ht="12.75" customHeight="1" x14ac:dyDescent="0.2">
      <c r="A100" s="71"/>
      <c r="B100" s="23"/>
      <c r="C100" s="81" t="s">
        <v>113</v>
      </c>
      <c r="D100" s="25">
        <f t="shared" si="9"/>
        <v>1857.8</v>
      </c>
      <c r="E100" s="25">
        <v>865.8</v>
      </c>
      <c r="F100" s="27">
        <v>3.8</v>
      </c>
      <c r="G100" s="27">
        <v>912.3</v>
      </c>
      <c r="H100" s="27">
        <v>75.900000000000006</v>
      </c>
      <c r="I100" s="26"/>
      <c r="K100" s="21"/>
      <c r="L100" s="21"/>
    </row>
    <row r="101" spans="1:12" ht="12.75" customHeight="1" x14ac:dyDescent="0.2">
      <c r="A101" s="71"/>
      <c r="B101" s="23"/>
      <c r="C101" s="81" t="s">
        <v>80</v>
      </c>
      <c r="D101" s="25">
        <f t="shared" si="9"/>
        <v>964.30000000000007</v>
      </c>
      <c r="E101" s="25">
        <v>590.4</v>
      </c>
      <c r="F101" s="27"/>
      <c r="G101" s="27">
        <v>321.8</v>
      </c>
      <c r="H101" s="27">
        <v>52.1</v>
      </c>
      <c r="I101" s="26"/>
      <c r="K101" s="21"/>
      <c r="L101" s="21"/>
    </row>
    <row r="102" spans="1:12" ht="12.75" customHeight="1" x14ac:dyDescent="0.2">
      <c r="A102" s="71"/>
      <c r="B102" s="23"/>
      <c r="C102" s="77" t="s">
        <v>126</v>
      </c>
      <c r="D102" s="25">
        <f t="shared" si="9"/>
        <v>1024</v>
      </c>
      <c r="E102" s="25">
        <v>612.5</v>
      </c>
      <c r="F102" s="27">
        <v>7.6</v>
      </c>
      <c r="G102" s="27">
        <v>346.1</v>
      </c>
      <c r="H102" s="27">
        <v>57.8</v>
      </c>
      <c r="I102" s="26"/>
      <c r="K102" s="21"/>
      <c r="L102" s="21"/>
    </row>
    <row r="103" spans="1:12" ht="12.75" customHeight="1" x14ac:dyDescent="0.2">
      <c r="A103" s="71"/>
      <c r="B103" s="23"/>
      <c r="C103" s="77" t="s">
        <v>111</v>
      </c>
      <c r="D103" s="25">
        <f t="shared" si="9"/>
        <v>1516.2999999999997</v>
      </c>
      <c r="E103" s="25">
        <v>959.8</v>
      </c>
      <c r="F103" s="27"/>
      <c r="G103" s="27">
        <v>447.4</v>
      </c>
      <c r="H103" s="27">
        <v>109.1</v>
      </c>
      <c r="I103" s="26"/>
      <c r="K103" s="21"/>
      <c r="L103" s="21"/>
    </row>
    <row r="104" spans="1:12" ht="12.75" customHeight="1" x14ac:dyDescent="0.2">
      <c r="A104" s="71"/>
      <c r="B104" s="23"/>
      <c r="C104" s="77" t="s">
        <v>69</v>
      </c>
      <c r="D104" s="25">
        <f t="shared" si="9"/>
        <v>825.19999999999993</v>
      </c>
      <c r="E104" s="25">
        <v>497.9</v>
      </c>
      <c r="F104" s="27"/>
      <c r="G104" s="27">
        <v>275.39999999999998</v>
      </c>
      <c r="H104" s="27">
        <v>51.9</v>
      </c>
      <c r="I104" s="26"/>
      <c r="K104" s="21"/>
      <c r="L104" s="21"/>
    </row>
    <row r="105" spans="1:12" ht="12.75" customHeight="1" x14ac:dyDescent="0.2">
      <c r="A105" s="71"/>
      <c r="B105" s="23"/>
      <c r="C105" s="77" t="s">
        <v>43</v>
      </c>
      <c r="D105" s="25">
        <f t="shared" si="9"/>
        <v>589.20000000000005</v>
      </c>
      <c r="E105" s="25">
        <v>338.8</v>
      </c>
      <c r="F105" s="27"/>
      <c r="G105" s="27">
        <v>216.7</v>
      </c>
      <c r="H105" s="27">
        <v>33.700000000000003</v>
      </c>
      <c r="I105" s="26"/>
      <c r="K105" s="21"/>
      <c r="L105" s="21"/>
    </row>
    <row r="106" spans="1:12" ht="12.75" customHeight="1" x14ac:dyDescent="0.2">
      <c r="A106" s="71"/>
      <c r="B106" s="23"/>
      <c r="C106" s="77" t="s">
        <v>73</v>
      </c>
      <c r="D106" s="25">
        <f t="shared" si="9"/>
        <v>1485.6000000000001</v>
      </c>
      <c r="E106" s="25">
        <v>860.9</v>
      </c>
      <c r="F106" s="27">
        <v>11.4</v>
      </c>
      <c r="G106" s="27">
        <v>512.6</v>
      </c>
      <c r="H106" s="27">
        <v>100.7</v>
      </c>
      <c r="I106" s="26"/>
      <c r="K106" s="21"/>
      <c r="L106" s="21"/>
    </row>
    <row r="107" spans="1:12" ht="12.75" customHeight="1" x14ac:dyDescent="0.2">
      <c r="A107" s="71"/>
      <c r="B107" s="23"/>
      <c r="C107" s="77" t="s">
        <v>77</v>
      </c>
      <c r="D107" s="25">
        <f t="shared" si="9"/>
        <v>1850.2000000000003</v>
      </c>
      <c r="E107" s="25">
        <v>1024.9000000000001</v>
      </c>
      <c r="F107" s="27">
        <v>11.4</v>
      </c>
      <c r="G107" s="27">
        <v>677.5</v>
      </c>
      <c r="H107" s="27">
        <v>136.4</v>
      </c>
      <c r="I107" s="26"/>
      <c r="K107" s="21"/>
      <c r="L107" s="21"/>
    </row>
    <row r="108" spans="1:12" ht="12.75" customHeight="1" x14ac:dyDescent="0.2">
      <c r="A108" s="71"/>
      <c r="B108" s="23"/>
      <c r="C108" s="77" t="s">
        <v>116</v>
      </c>
      <c r="D108" s="25">
        <f t="shared" si="9"/>
        <v>1612.7</v>
      </c>
      <c r="E108" s="25">
        <v>951.4</v>
      </c>
      <c r="F108" s="27"/>
      <c r="G108" s="27">
        <v>537.5</v>
      </c>
      <c r="H108" s="27">
        <v>123.8</v>
      </c>
      <c r="I108" s="26"/>
      <c r="K108" s="21"/>
      <c r="L108" s="21"/>
    </row>
    <row r="109" spans="1:12" ht="12.75" customHeight="1" thickBot="1" x14ac:dyDescent="0.25">
      <c r="A109" s="78"/>
      <c r="B109" s="46"/>
      <c r="C109" s="79" t="s">
        <v>97</v>
      </c>
      <c r="D109" s="59">
        <f t="shared" si="9"/>
        <v>1574.1999999999998</v>
      </c>
      <c r="E109" s="25">
        <v>856.6</v>
      </c>
      <c r="F109" s="27"/>
      <c r="G109" s="27">
        <v>587.5</v>
      </c>
      <c r="H109" s="27">
        <v>130.1</v>
      </c>
      <c r="I109" s="26"/>
      <c r="K109" s="21"/>
      <c r="L109" s="21"/>
    </row>
    <row r="110" spans="1:12" ht="13.5" thickBot="1" x14ac:dyDescent="0.25">
      <c r="A110" s="5" t="s">
        <v>71</v>
      </c>
      <c r="B110" s="6" t="s">
        <v>0</v>
      </c>
      <c r="C110" s="6" t="s">
        <v>1</v>
      </c>
      <c r="D110" s="133" t="s">
        <v>117</v>
      </c>
      <c r="E110" s="131" t="s">
        <v>90</v>
      </c>
      <c r="F110" s="131"/>
      <c r="G110" s="131"/>
      <c r="H110" s="131"/>
      <c r="I110" s="131"/>
      <c r="K110" s="21"/>
      <c r="L110" s="21"/>
    </row>
    <row r="111" spans="1:12" x14ac:dyDescent="0.2">
      <c r="A111" s="7" t="s">
        <v>72</v>
      </c>
      <c r="B111" s="8" t="s">
        <v>4</v>
      </c>
      <c r="C111" s="8" t="s">
        <v>5</v>
      </c>
      <c r="D111" s="134"/>
      <c r="E111" s="5" t="s">
        <v>7</v>
      </c>
      <c r="F111" s="9" t="s">
        <v>8</v>
      </c>
      <c r="G111" s="5" t="s">
        <v>9</v>
      </c>
      <c r="H111" s="5" t="s">
        <v>10</v>
      </c>
      <c r="I111" s="5" t="s">
        <v>11</v>
      </c>
      <c r="K111" s="21"/>
      <c r="L111" s="21"/>
    </row>
    <row r="112" spans="1:12" ht="13.5" thickBot="1" x14ac:dyDescent="0.25">
      <c r="A112" s="10" t="s">
        <v>3</v>
      </c>
      <c r="B112" s="11"/>
      <c r="C112" s="11"/>
      <c r="D112" s="135"/>
      <c r="E112" s="10" t="s">
        <v>13</v>
      </c>
      <c r="F112" s="12" t="s">
        <v>14</v>
      </c>
      <c r="G112" s="10" t="s">
        <v>15</v>
      </c>
      <c r="H112" s="10" t="s">
        <v>13</v>
      </c>
      <c r="I112" s="10"/>
      <c r="K112" s="21"/>
      <c r="L112" s="21"/>
    </row>
    <row r="113" spans="1:12" x14ac:dyDescent="0.2">
      <c r="A113" s="69"/>
      <c r="B113" s="16"/>
      <c r="C113" s="82" t="s">
        <v>98</v>
      </c>
      <c r="D113" s="18">
        <f t="shared" si="9"/>
        <v>787.49999999999989</v>
      </c>
      <c r="E113" s="18">
        <v>552.4</v>
      </c>
      <c r="F113" s="20">
        <v>11.4</v>
      </c>
      <c r="G113" s="20">
        <v>185.9</v>
      </c>
      <c r="H113" s="20">
        <v>37.799999999999997</v>
      </c>
      <c r="I113" s="19"/>
      <c r="K113" s="21"/>
      <c r="L113" s="21"/>
    </row>
    <row r="114" spans="1:12" x14ac:dyDescent="0.2">
      <c r="A114" s="71"/>
      <c r="B114" s="23"/>
      <c r="C114" s="77" t="s">
        <v>99</v>
      </c>
      <c r="D114" s="25">
        <f t="shared" si="9"/>
        <v>900.7</v>
      </c>
      <c r="E114" s="25">
        <v>508.1</v>
      </c>
      <c r="F114" s="27">
        <v>3.8</v>
      </c>
      <c r="G114" s="27">
        <v>329.3</v>
      </c>
      <c r="H114" s="27">
        <v>59.5</v>
      </c>
      <c r="I114" s="26"/>
      <c r="K114" s="21"/>
      <c r="L114" s="21"/>
    </row>
    <row r="115" spans="1:12" x14ac:dyDescent="0.2">
      <c r="A115" s="78"/>
      <c r="B115" s="46"/>
      <c r="C115" s="79" t="s">
        <v>70</v>
      </c>
      <c r="D115" s="25">
        <f t="shared" si="9"/>
        <v>895.60000000000014</v>
      </c>
      <c r="E115" s="41">
        <v>556.1</v>
      </c>
      <c r="F115" s="43">
        <v>7.6</v>
      </c>
      <c r="G115" s="43">
        <v>270.2</v>
      </c>
      <c r="H115" s="43">
        <v>61.7</v>
      </c>
      <c r="I115" s="42"/>
      <c r="K115" s="21"/>
      <c r="L115" s="21"/>
    </row>
    <row r="116" spans="1:12" x14ac:dyDescent="0.2">
      <c r="A116" s="78"/>
      <c r="B116" s="46"/>
      <c r="C116" s="79" t="s">
        <v>44</v>
      </c>
      <c r="D116" s="25">
        <f t="shared" si="9"/>
        <v>475.8</v>
      </c>
      <c r="E116" s="41">
        <v>301.2</v>
      </c>
      <c r="F116" s="43"/>
      <c r="G116" s="43">
        <v>152.4</v>
      </c>
      <c r="H116" s="43">
        <v>22.2</v>
      </c>
      <c r="I116" s="42"/>
      <c r="K116" s="21"/>
      <c r="L116" s="21"/>
    </row>
    <row r="117" spans="1:12" x14ac:dyDescent="0.2">
      <c r="A117" s="78"/>
      <c r="B117" s="46"/>
      <c r="C117" s="77" t="s">
        <v>89</v>
      </c>
      <c r="D117" s="25">
        <f t="shared" si="9"/>
        <v>635</v>
      </c>
      <c r="E117" s="41">
        <v>398.7</v>
      </c>
      <c r="F117" s="43">
        <v>3.8</v>
      </c>
      <c r="G117" s="43">
        <v>193.4</v>
      </c>
      <c r="H117" s="43">
        <v>39.1</v>
      </c>
      <c r="I117" s="42"/>
      <c r="K117" s="21"/>
      <c r="L117" s="21"/>
    </row>
    <row r="118" spans="1:12" x14ac:dyDescent="0.2">
      <c r="A118" s="78"/>
      <c r="B118" s="46"/>
      <c r="C118" s="79" t="s">
        <v>47</v>
      </c>
      <c r="D118" s="25">
        <f t="shared" si="9"/>
        <v>812.80000000000007</v>
      </c>
      <c r="E118" s="41">
        <v>461.5</v>
      </c>
      <c r="F118" s="43">
        <v>7.6</v>
      </c>
      <c r="G118" s="43">
        <v>282.5</v>
      </c>
      <c r="H118" s="43">
        <v>61.2</v>
      </c>
      <c r="I118" s="42"/>
      <c r="K118" s="21"/>
      <c r="L118" s="21"/>
    </row>
    <row r="119" spans="1:12" x14ac:dyDescent="0.2">
      <c r="A119" s="78"/>
      <c r="B119" s="46"/>
      <c r="C119" s="77" t="s">
        <v>74</v>
      </c>
      <c r="D119" s="25">
        <f t="shared" si="9"/>
        <v>1421.3999999999999</v>
      </c>
      <c r="E119" s="41">
        <v>820</v>
      </c>
      <c r="F119" s="43">
        <v>3.8</v>
      </c>
      <c r="G119" s="43">
        <v>508.3</v>
      </c>
      <c r="H119" s="43">
        <v>89.3</v>
      </c>
      <c r="I119" s="42"/>
      <c r="K119" s="21"/>
      <c r="L119" s="21"/>
    </row>
    <row r="120" spans="1:12" x14ac:dyDescent="0.2">
      <c r="A120" s="78"/>
      <c r="B120" s="46"/>
      <c r="C120" s="77" t="s">
        <v>114</v>
      </c>
      <c r="D120" s="25">
        <f t="shared" si="9"/>
        <v>1270</v>
      </c>
      <c r="E120" s="41">
        <v>783.7</v>
      </c>
      <c r="F120" s="43"/>
      <c r="G120" s="43">
        <v>396.4</v>
      </c>
      <c r="H120" s="43">
        <v>89.9</v>
      </c>
      <c r="I120" s="42"/>
      <c r="K120" s="21"/>
      <c r="L120" s="21"/>
    </row>
    <row r="121" spans="1:12" ht="25.5" x14ac:dyDescent="0.2">
      <c r="A121" s="78"/>
      <c r="B121" s="46"/>
      <c r="C121" s="81" t="s">
        <v>75</v>
      </c>
      <c r="D121" s="25">
        <f t="shared" si="9"/>
        <v>829.5</v>
      </c>
      <c r="E121" s="41">
        <v>438.4</v>
      </c>
      <c r="F121" s="43">
        <v>3.8</v>
      </c>
      <c r="G121" s="43">
        <v>340.2</v>
      </c>
      <c r="H121" s="43">
        <v>47.1</v>
      </c>
      <c r="I121" s="42"/>
      <c r="K121" s="21"/>
      <c r="L121" s="21"/>
    </row>
    <row r="122" spans="1:12" ht="23.25" customHeight="1" x14ac:dyDescent="0.2">
      <c r="A122" s="71"/>
      <c r="B122" s="23"/>
      <c r="C122" s="81" t="s">
        <v>115</v>
      </c>
      <c r="D122" s="25">
        <f t="shared" si="9"/>
        <v>1431.9</v>
      </c>
      <c r="E122" s="25">
        <v>764.1</v>
      </c>
      <c r="F122" s="27"/>
      <c r="G122" s="27">
        <v>556.20000000000005</v>
      </c>
      <c r="H122" s="27">
        <v>111.6</v>
      </c>
      <c r="I122" s="26"/>
      <c r="K122" s="21"/>
      <c r="L122" s="21"/>
    </row>
    <row r="123" spans="1:12" ht="15" hidden="1" customHeight="1" x14ac:dyDescent="0.2">
      <c r="A123" s="85"/>
      <c r="B123" s="16"/>
      <c r="C123" s="77"/>
      <c r="D123" s="25">
        <f t="shared" si="9"/>
        <v>0</v>
      </c>
      <c r="E123" s="25"/>
      <c r="F123" s="27"/>
      <c r="G123" s="27"/>
      <c r="H123" s="27"/>
      <c r="I123" s="26"/>
      <c r="K123" s="21"/>
      <c r="L123" s="21"/>
    </row>
    <row r="124" spans="1:12" ht="16.5" customHeight="1" x14ac:dyDescent="0.2">
      <c r="A124" s="86"/>
      <c r="B124" s="28"/>
      <c r="C124" s="87" t="s">
        <v>124</v>
      </c>
      <c r="D124" s="30">
        <f t="shared" si="9"/>
        <v>875.50000000000011</v>
      </c>
      <c r="E124" s="30">
        <v>524.1</v>
      </c>
      <c r="F124" s="33"/>
      <c r="G124" s="33">
        <v>311.8</v>
      </c>
      <c r="H124" s="33">
        <v>39.6</v>
      </c>
      <c r="I124" s="31"/>
      <c r="K124" s="21"/>
      <c r="L124" s="21"/>
    </row>
    <row r="125" spans="1:12" ht="17.25" hidden="1" customHeight="1" x14ac:dyDescent="0.2">
      <c r="A125" s="65"/>
      <c r="B125" s="88"/>
      <c r="C125" s="80"/>
      <c r="D125" s="89">
        <f t="shared" si="9"/>
        <v>0</v>
      </c>
      <c r="E125" s="89"/>
      <c r="F125" s="91"/>
      <c r="G125" s="91"/>
      <c r="H125" s="91"/>
      <c r="I125" s="90"/>
      <c r="K125" s="21"/>
      <c r="L125" s="21"/>
    </row>
    <row r="126" spans="1:12" hidden="1" x14ac:dyDescent="0.2">
      <c r="A126" s="3" t="s">
        <v>71</v>
      </c>
      <c r="B126" s="3" t="s">
        <v>0</v>
      </c>
      <c r="C126" s="3" t="s">
        <v>1</v>
      </c>
      <c r="D126" s="92" t="s">
        <v>2</v>
      </c>
      <c r="E126" s="129"/>
      <c r="F126" s="129"/>
      <c r="G126" s="129"/>
      <c r="H126" s="129"/>
      <c r="I126" s="129"/>
      <c r="K126" s="21"/>
      <c r="L126" s="21"/>
    </row>
    <row r="127" spans="1:12" hidden="1" x14ac:dyDescent="0.2">
      <c r="A127" s="3" t="s">
        <v>72</v>
      </c>
      <c r="B127" s="3" t="s">
        <v>4</v>
      </c>
      <c r="C127" s="3" t="s">
        <v>5</v>
      </c>
      <c r="D127" s="92" t="s">
        <v>6</v>
      </c>
      <c r="E127" s="92"/>
      <c r="F127" s="92"/>
      <c r="G127" s="92"/>
      <c r="H127" s="92"/>
      <c r="I127" s="92"/>
      <c r="K127" s="21"/>
      <c r="L127" s="21"/>
    </row>
    <row r="128" spans="1:12" hidden="1" x14ac:dyDescent="0.2">
      <c r="A128" s="3" t="s">
        <v>3</v>
      </c>
      <c r="B128" s="3"/>
      <c r="C128" s="3"/>
      <c r="D128" s="92" t="s">
        <v>12</v>
      </c>
      <c r="E128" s="92"/>
      <c r="F128" s="92"/>
      <c r="G128" s="92"/>
      <c r="H128" s="92"/>
      <c r="I128" s="92"/>
      <c r="K128" s="21"/>
      <c r="L128" s="21"/>
    </row>
    <row r="129" spans="1:15" ht="0.75" hidden="1" customHeight="1" x14ac:dyDescent="0.2">
      <c r="A129" s="10"/>
      <c r="B129" s="10"/>
      <c r="C129" s="12"/>
      <c r="D129" s="93"/>
      <c r="E129" s="93"/>
      <c r="F129" s="93"/>
      <c r="G129" s="93"/>
      <c r="H129" s="93"/>
      <c r="I129" s="93"/>
      <c r="K129" s="21"/>
      <c r="L129" s="21"/>
    </row>
    <row r="130" spans="1:15" hidden="1" x14ac:dyDescent="0.2">
      <c r="A130" s="65"/>
      <c r="B130" s="88"/>
      <c r="C130" s="80"/>
      <c r="D130" s="35">
        <f t="shared" si="9"/>
        <v>0</v>
      </c>
      <c r="E130" s="41"/>
      <c r="F130" s="43"/>
      <c r="G130" s="43"/>
      <c r="H130" s="43"/>
      <c r="I130" s="90"/>
      <c r="K130" s="21"/>
      <c r="L130" s="21"/>
    </row>
    <row r="131" spans="1:15" hidden="1" x14ac:dyDescent="0.2">
      <c r="A131" s="78"/>
      <c r="B131" s="46"/>
      <c r="C131" s="40"/>
      <c r="D131" s="35">
        <f t="shared" si="9"/>
        <v>0</v>
      </c>
      <c r="E131" s="41"/>
      <c r="F131" s="43"/>
      <c r="G131" s="43"/>
      <c r="H131" s="43"/>
      <c r="I131" s="42"/>
      <c r="K131" s="21"/>
      <c r="L131" s="21"/>
    </row>
    <row r="132" spans="1:15" hidden="1" x14ac:dyDescent="0.2">
      <c r="A132" s="71"/>
      <c r="B132" s="23"/>
      <c r="C132" s="24"/>
      <c r="D132" s="35">
        <f t="shared" si="9"/>
        <v>0</v>
      </c>
      <c r="E132" s="25"/>
      <c r="F132" s="27"/>
      <c r="G132" s="27"/>
      <c r="H132" s="27"/>
      <c r="I132" s="26"/>
      <c r="K132" s="21"/>
      <c r="L132" s="21"/>
    </row>
    <row r="133" spans="1:15" x14ac:dyDescent="0.2">
      <c r="A133" s="78"/>
      <c r="B133" s="46"/>
      <c r="C133" s="87" t="s">
        <v>76</v>
      </c>
      <c r="D133" s="35">
        <f t="shared" si="9"/>
        <v>806.9</v>
      </c>
      <c r="E133" s="41">
        <v>440.8</v>
      </c>
      <c r="F133" s="43">
        <v>15.2</v>
      </c>
      <c r="G133" s="27">
        <v>309.8</v>
      </c>
      <c r="H133" s="43">
        <v>41.1</v>
      </c>
      <c r="I133" s="42"/>
      <c r="K133" s="21"/>
      <c r="L133" s="21"/>
    </row>
    <row r="134" spans="1:15" x14ac:dyDescent="0.2">
      <c r="A134" s="78"/>
      <c r="B134" s="46"/>
      <c r="C134" s="40" t="s">
        <v>121</v>
      </c>
      <c r="D134" s="35">
        <f t="shared" si="9"/>
        <v>1896.8</v>
      </c>
      <c r="E134" s="41">
        <v>1614</v>
      </c>
      <c r="F134" s="43"/>
      <c r="G134" s="43">
        <v>116.2</v>
      </c>
      <c r="H134" s="43">
        <v>166.6</v>
      </c>
      <c r="I134" s="42"/>
      <c r="J134" s="21"/>
      <c r="K134" s="21"/>
      <c r="L134" s="21"/>
    </row>
    <row r="135" spans="1:15" x14ac:dyDescent="0.2">
      <c r="A135" s="78"/>
      <c r="B135" s="46"/>
      <c r="C135" s="24" t="s">
        <v>62</v>
      </c>
      <c r="D135" s="25">
        <f t="shared" si="9"/>
        <v>1484.1999999999998</v>
      </c>
      <c r="E135" s="41">
        <v>905</v>
      </c>
      <c r="F135" s="43"/>
      <c r="G135" s="43">
        <v>104.3</v>
      </c>
      <c r="H135" s="43">
        <v>474.9</v>
      </c>
      <c r="I135" s="42"/>
      <c r="J135" s="94"/>
      <c r="K135" s="21"/>
      <c r="L135" s="21"/>
    </row>
    <row r="136" spans="1:15" x14ac:dyDescent="0.2">
      <c r="A136" s="78"/>
      <c r="B136" s="46"/>
      <c r="C136" s="40" t="s">
        <v>61</v>
      </c>
      <c r="D136" s="25">
        <f t="shared" si="9"/>
        <v>443.20000000000005</v>
      </c>
      <c r="E136" s="41">
        <v>401.1</v>
      </c>
      <c r="F136" s="43"/>
      <c r="G136" s="43">
        <v>23.8</v>
      </c>
      <c r="H136" s="43">
        <v>18.3</v>
      </c>
      <c r="I136" s="42"/>
      <c r="J136" s="94"/>
      <c r="K136" s="21"/>
      <c r="L136" s="21"/>
      <c r="M136" s="21"/>
      <c r="N136" s="21"/>
      <c r="O136" s="21"/>
    </row>
    <row r="137" spans="1:15" hidden="1" x14ac:dyDescent="0.2">
      <c r="A137" s="78"/>
      <c r="B137" s="46"/>
      <c r="C137" s="40"/>
      <c r="D137" s="25">
        <f t="shared" si="9"/>
        <v>0</v>
      </c>
      <c r="E137" s="41"/>
      <c r="F137" s="43"/>
      <c r="G137" s="43"/>
      <c r="H137" s="43"/>
      <c r="I137" s="42"/>
      <c r="K137" s="21"/>
      <c r="L137" s="21"/>
    </row>
    <row r="138" spans="1:15" ht="14.25" customHeight="1" x14ac:dyDescent="0.2">
      <c r="A138" s="78"/>
      <c r="B138" s="46"/>
      <c r="C138" s="79"/>
      <c r="D138" s="25"/>
      <c r="E138" s="41"/>
      <c r="F138" s="43"/>
      <c r="G138" s="43"/>
      <c r="H138" s="43"/>
      <c r="I138" s="42"/>
      <c r="J138" s="21"/>
      <c r="K138" s="21"/>
      <c r="L138" s="21"/>
      <c r="M138" s="21"/>
      <c r="N138" s="21"/>
    </row>
    <row r="139" spans="1:15" x14ac:dyDescent="0.2">
      <c r="A139" s="95"/>
      <c r="B139" s="28"/>
      <c r="C139" s="29" t="s">
        <v>19</v>
      </c>
      <c r="D139" s="30">
        <f>SUM(E139,F139,G139,H139,I139)</f>
        <v>88715.800000000032</v>
      </c>
      <c r="E139" s="30">
        <f t="shared" ref="E139:I139" si="10">SUM(E63:E137)</f>
        <v>37941.000000000007</v>
      </c>
      <c r="F139" s="50">
        <f t="shared" si="10"/>
        <v>2813.1000000000008</v>
      </c>
      <c r="G139" s="50">
        <f t="shared" si="10"/>
        <v>44570.900000000016</v>
      </c>
      <c r="H139" s="50">
        <f t="shared" si="10"/>
        <v>3390.7999999999997</v>
      </c>
      <c r="I139" s="96">
        <f t="shared" si="10"/>
        <v>0</v>
      </c>
      <c r="J139" s="21"/>
      <c r="K139" s="21"/>
      <c r="L139" s="21"/>
      <c r="N139" s="21"/>
    </row>
    <row r="140" spans="1:15" x14ac:dyDescent="0.2">
      <c r="A140" s="67">
        <v>10</v>
      </c>
      <c r="B140" s="127" t="s">
        <v>88</v>
      </c>
      <c r="C140" s="52" t="s">
        <v>17</v>
      </c>
      <c r="D140" s="35">
        <f>SUM(E140,F140,G140,H140,I140)</f>
        <v>9226.6</v>
      </c>
      <c r="E140" s="35">
        <v>5722.6</v>
      </c>
      <c r="F140" s="51">
        <v>3504</v>
      </c>
      <c r="G140" s="51"/>
      <c r="H140" s="51"/>
      <c r="I140" s="36"/>
      <c r="J140" s="21"/>
      <c r="K140" s="21"/>
      <c r="L140" s="21"/>
      <c r="M140" s="21"/>
      <c r="N140" s="21"/>
      <c r="O140" s="21"/>
    </row>
    <row r="141" spans="1:15" ht="27.75" customHeight="1" x14ac:dyDescent="0.2">
      <c r="A141" s="71"/>
      <c r="B141" s="128"/>
      <c r="C141" s="97" t="s">
        <v>87</v>
      </c>
      <c r="D141" s="25">
        <f>SUM(E141,F141,G141,H141,I141)</f>
        <v>548.40000000000009</v>
      </c>
      <c r="E141" s="25">
        <v>356.3</v>
      </c>
      <c r="F141" s="27">
        <f>5.4+65.2</f>
        <v>70.600000000000009</v>
      </c>
      <c r="G141" s="27"/>
      <c r="H141" s="27">
        <v>121.5</v>
      </c>
      <c r="I141" s="26"/>
      <c r="K141" s="21"/>
      <c r="L141" s="21"/>
    </row>
    <row r="142" spans="1:15" x14ac:dyDescent="0.2">
      <c r="A142" s="71"/>
      <c r="B142" s="23"/>
      <c r="C142" s="24" t="s">
        <v>100</v>
      </c>
      <c r="D142" s="25">
        <f>SUM(E142,F142,G142,H142,I142)</f>
        <v>1090.5999999999999</v>
      </c>
      <c r="E142" s="25">
        <v>1062</v>
      </c>
      <c r="F142" s="27">
        <v>28.6</v>
      </c>
      <c r="G142" s="27"/>
      <c r="H142" s="27"/>
      <c r="I142" s="26"/>
      <c r="J142" s="21"/>
      <c r="K142" s="21"/>
      <c r="L142" s="21"/>
      <c r="M142" s="21"/>
    </row>
    <row r="143" spans="1:15" x14ac:dyDescent="0.2">
      <c r="A143" s="71"/>
      <c r="B143" s="23"/>
      <c r="C143" s="40" t="s">
        <v>52</v>
      </c>
      <c r="D143" s="25">
        <f>SUM(E143,F143,G143,H143,I143)</f>
        <v>4770.7000000000007</v>
      </c>
      <c r="E143" s="25">
        <v>2887.8</v>
      </c>
      <c r="F143" s="27">
        <f>1709+7.9+81</f>
        <v>1797.9</v>
      </c>
      <c r="G143" s="27"/>
      <c r="H143" s="27">
        <v>85</v>
      </c>
      <c r="I143" s="26"/>
      <c r="K143" s="21"/>
      <c r="L143" s="21"/>
    </row>
    <row r="144" spans="1:15" ht="6" customHeight="1" x14ac:dyDescent="0.2">
      <c r="A144" s="71"/>
      <c r="B144" s="23"/>
      <c r="C144" s="24"/>
      <c r="D144" s="25"/>
      <c r="E144" s="25"/>
      <c r="F144" s="27"/>
      <c r="G144" s="27"/>
      <c r="H144" s="27"/>
      <c r="I144" s="26"/>
      <c r="K144" s="21"/>
      <c r="L144" s="21"/>
    </row>
    <row r="145" spans="1:13" x14ac:dyDescent="0.2">
      <c r="A145" s="95"/>
      <c r="B145" s="28"/>
      <c r="C145" s="29" t="s">
        <v>19</v>
      </c>
      <c r="D145" s="30">
        <f>SUM(E145,F145,G145,H145,I145)</f>
        <v>15636.300000000001</v>
      </c>
      <c r="E145" s="30">
        <f>SUM(E140:E144)</f>
        <v>10028.700000000001</v>
      </c>
      <c r="F145" s="33">
        <f>SUM(F140:F144)</f>
        <v>5401.1</v>
      </c>
      <c r="G145" s="33">
        <f>SUM(G144:G144)</f>
        <v>0</v>
      </c>
      <c r="H145" s="33">
        <f>SUM(H140:H144)</f>
        <v>206.5</v>
      </c>
      <c r="I145" s="31">
        <f>SUM(I140:I144)</f>
        <v>0</v>
      </c>
      <c r="J145" s="21"/>
      <c r="K145" s="21"/>
      <c r="L145" s="21"/>
      <c r="M145" s="21"/>
    </row>
    <row r="146" spans="1:13" x14ac:dyDescent="0.2">
      <c r="A146" s="98">
        <v>11</v>
      </c>
      <c r="B146" s="44" t="s">
        <v>53</v>
      </c>
      <c r="C146" s="52" t="s">
        <v>55</v>
      </c>
      <c r="D146" s="35">
        <f>SUM(E146,F146,G146,H146,I146)</f>
        <v>797</v>
      </c>
      <c r="E146" s="35">
        <v>797</v>
      </c>
      <c r="F146" s="51"/>
      <c r="G146" s="51"/>
      <c r="H146" s="51"/>
      <c r="I146" s="36"/>
      <c r="J146" s="21"/>
      <c r="K146" s="21"/>
      <c r="L146" s="21"/>
      <c r="M146" s="21"/>
    </row>
    <row r="147" spans="1:13" x14ac:dyDescent="0.2">
      <c r="A147" s="71"/>
      <c r="B147" s="23" t="s">
        <v>54</v>
      </c>
      <c r="C147" s="24" t="s">
        <v>123</v>
      </c>
      <c r="D147" s="25">
        <f>SUM(E147,F147,G147,H147,I147)</f>
        <v>368.90000000000003</v>
      </c>
      <c r="E147" s="25">
        <v>312.10000000000002</v>
      </c>
      <c r="F147" s="27"/>
      <c r="G147" s="27"/>
      <c r="H147" s="27">
        <v>56.8</v>
      </c>
      <c r="I147" s="26"/>
      <c r="K147" s="21"/>
      <c r="L147" s="21"/>
    </row>
    <row r="148" spans="1:13" ht="14.25" customHeight="1" x14ac:dyDescent="0.2">
      <c r="A148" s="78"/>
      <c r="B148" s="46"/>
      <c r="C148" s="40" t="s">
        <v>78</v>
      </c>
      <c r="D148" s="25">
        <f>SUM(E148,F148,G148,H148,I148)</f>
        <v>0</v>
      </c>
      <c r="E148" s="41"/>
      <c r="F148" s="43"/>
      <c r="G148" s="43"/>
      <c r="H148" s="43"/>
      <c r="I148" s="42"/>
      <c r="K148" s="21"/>
      <c r="L148" s="21"/>
    </row>
    <row r="149" spans="1:13" x14ac:dyDescent="0.2">
      <c r="A149" s="95"/>
      <c r="B149" s="28"/>
      <c r="C149" s="29" t="s">
        <v>19</v>
      </c>
      <c r="D149" s="30">
        <f>SUM(E149,F149,G149,H149,I149)</f>
        <v>1165.8999999999999</v>
      </c>
      <c r="E149" s="30">
        <f>SUM(E146:E148)</f>
        <v>1109.0999999999999</v>
      </c>
      <c r="F149" s="33">
        <f t="shared" ref="F149:I149" si="11">SUM(F146:F147)</f>
        <v>0</v>
      </c>
      <c r="G149" s="33">
        <f t="shared" si="11"/>
        <v>0</v>
      </c>
      <c r="H149" s="33">
        <f>SUM(H146:H148)</f>
        <v>56.8</v>
      </c>
      <c r="I149" s="31">
        <f t="shared" si="11"/>
        <v>0</v>
      </c>
      <c r="K149" s="21"/>
      <c r="L149" s="21"/>
    </row>
    <row r="150" spans="1:13" x14ac:dyDescent="0.2">
      <c r="A150" s="98">
        <v>12</v>
      </c>
      <c r="B150" s="44" t="s">
        <v>64</v>
      </c>
      <c r="C150" s="52" t="s">
        <v>17</v>
      </c>
      <c r="D150" s="25">
        <f t="shared" ref="D150:D157" si="12">SUM(E150,F150,G150,H150,I150)</f>
        <v>11858.6</v>
      </c>
      <c r="E150" s="37">
        <v>11858.6</v>
      </c>
      <c r="F150" s="38"/>
      <c r="G150" s="38"/>
      <c r="H150" s="38"/>
      <c r="I150" s="39"/>
      <c r="J150" s="21"/>
      <c r="K150" s="21"/>
      <c r="L150" s="21"/>
    </row>
    <row r="151" spans="1:13" x14ac:dyDescent="0.2">
      <c r="A151" s="71"/>
      <c r="B151" s="23" t="s">
        <v>65</v>
      </c>
      <c r="C151" s="99"/>
      <c r="D151" s="25"/>
      <c r="E151" s="25"/>
      <c r="F151" s="27"/>
      <c r="G151" s="27"/>
      <c r="H151" s="27"/>
      <c r="I151" s="26"/>
      <c r="J151" s="21"/>
      <c r="K151" s="21"/>
      <c r="L151" s="21"/>
    </row>
    <row r="152" spans="1:13" x14ac:dyDescent="0.2">
      <c r="A152" s="71"/>
      <c r="B152" s="23" t="s">
        <v>20</v>
      </c>
      <c r="C152" s="99"/>
      <c r="D152" s="25"/>
      <c r="E152" s="25"/>
      <c r="F152" s="27"/>
      <c r="G152" s="27"/>
      <c r="H152" s="27"/>
      <c r="I152" s="26"/>
      <c r="K152" s="21"/>
      <c r="L152" s="21"/>
    </row>
    <row r="153" spans="1:13" ht="6.75" customHeight="1" x14ac:dyDescent="0.2">
      <c r="A153" s="71"/>
      <c r="B153" s="23"/>
      <c r="C153" s="99"/>
      <c r="D153" s="25"/>
      <c r="E153" s="25"/>
      <c r="F153" s="27"/>
      <c r="G153" s="27"/>
      <c r="H153" s="27"/>
      <c r="I153" s="26"/>
      <c r="K153" s="21"/>
      <c r="L153" s="21"/>
    </row>
    <row r="154" spans="1:13" x14ac:dyDescent="0.2">
      <c r="A154" s="95"/>
      <c r="B154" s="28"/>
      <c r="C154" s="29" t="s">
        <v>19</v>
      </c>
      <c r="D154" s="30">
        <f t="shared" si="12"/>
        <v>11858.6</v>
      </c>
      <c r="E154" s="100">
        <f t="shared" ref="E154:I154" si="13">SUM(E150:E152)</f>
        <v>11858.6</v>
      </c>
      <c r="F154" s="101">
        <f t="shared" si="13"/>
        <v>0</v>
      </c>
      <c r="G154" s="101">
        <f t="shared" si="13"/>
        <v>0</v>
      </c>
      <c r="H154" s="101">
        <f t="shared" si="13"/>
        <v>0</v>
      </c>
      <c r="I154" s="96">
        <f t="shared" si="13"/>
        <v>0</v>
      </c>
      <c r="K154" s="21"/>
      <c r="L154" s="21"/>
    </row>
    <row r="155" spans="1:13" x14ac:dyDescent="0.2">
      <c r="A155" s="102"/>
      <c r="B155" s="103"/>
      <c r="C155" s="104"/>
      <c r="D155" s="105">
        <f>SUM(E155,F155,G155,H155,I155)</f>
        <v>0</v>
      </c>
      <c r="E155" s="105"/>
      <c r="F155" s="107"/>
      <c r="G155" s="107"/>
      <c r="H155" s="107"/>
      <c r="I155" s="106"/>
      <c r="K155" s="21"/>
      <c r="L155" s="21"/>
    </row>
    <row r="156" spans="1:13" x14ac:dyDescent="0.2">
      <c r="A156" s="108"/>
      <c r="B156" s="28"/>
      <c r="C156" s="29"/>
      <c r="D156" s="30">
        <f t="shared" si="12"/>
        <v>0</v>
      </c>
      <c r="E156" s="109"/>
      <c r="F156" s="50"/>
      <c r="G156" s="33"/>
      <c r="H156" s="33"/>
      <c r="I156" s="31"/>
      <c r="K156" s="21"/>
      <c r="L156" s="21"/>
    </row>
    <row r="157" spans="1:13" ht="22.5" hidden="1" customHeight="1" x14ac:dyDescent="0.2">
      <c r="A157" s="110"/>
      <c r="B157" s="111" t="s">
        <v>93</v>
      </c>
      <c r="C157" s="112" t="s">
        <v>17</v>
      </c>
      <c r="D157" s="49">
        <f t="shared" si="12"/>
        <v>0</v>
      </c>
      <c r="E157" s="114"/>
      <c r="F157" s="115"/>
      <c r="G157" s="115"/>
      <c r="H157" s="115"/>
      <c r="I157" s="113"/>
      <c r="K157" s="21"/>
      <c r="L157" s="21"/>
    </row>
    <row r="158" spans="1:13" ht="13.5" thickBot="1" x14ac:dyDescent="0.25">
      <c r="A158" s="116"/>
      <c r="B158" s="117"/>
      <c r="C158" s="118" t="s">
        <v>63</v>
      </c>
      <c r="D158" s="119">
        <f>SUM(D17,D21,D27,D30,D33,D36,D40,D62,D139,D145,D149,D154,-D155,D156,D53)</f>
        <v>192605.6</v>
      </c>
      <c r="E158" s="119">
        <f>SUM(E17,E21,E27,E30,E33,E36,E40,E62,E139,E145,E149,E154,E155,E156,E53)</f>
        <v>128976.50000000001</v>
      </c>
      <c r="F158" s="121">
        <f t="shared" ref="F158:I158" si="14">SUM(F17,F21,F27,F30,F33,F36,F40,F62,F139,F145,F149,F154,F155,F156,F53)</f>
        <v>12354.5</v>
      </c>
      <c r="G158" s="122">
        <f t="shared" si="14"/>
        <v>44570.900000000016</v>
      </c>
      <c r="H158" s="123">
        <f t="shared" si="14"/>
        <v>6703.7</v>
      </c>
      <c r="I158" s="120">
        <f t="shared" si="14"/>
        <v>0</v>
      </c>
      <c r="K158" s="21"/>
      <c r="L158" s="21"/>
    </row>
    <row r="159" spans="1:13" x14ac:dyDescent="0.2">
      <c r="D159" s="124"/>
      <c r="E159" s="21"/>
      <c r="F159" s="21"/>
      <c r="G159" s="21"/>
      <c r="H159" s="21"/>
      <c r="J159" s="21"/>
    </row>
    <row r="160" spans="1:13" x14ac:dyDescent="0.2">
      <c r="D160" s="21"/>
      <c r="E160" s="21"/>
      <c r="F160" s="21"/>
      <c r="G160" s="21"/>
      <c r="H160" s="21"/>
      <c r="I160" s="21"/>
    </row>
    <row r="161" spans="4:9" x14ac:dyDescent="0.2">
      <c r="D161" s="21"/>
      <c r="E161" s="21"/>
      <c r="F161" s="21"/>
      <c r="G161" s="21"/>
      <c r="H161" s="21"/>
      <c r="I161" s="21"/>
    </row>
    <row r="162" spans="4:9" x14ac:dyDescent="0.2">
      <c r="D162" s="94"/>
      <c r="E162" s="94"/>
      <c r="F162" s="94"/>
      <c r="G162" s="94"/>
      <c r="H162" s="94"/>
      <c r="I162" s="94"/>
    </row>
    <row r="163" spans="4:9" x14ac:dyDescent="0.2">
      <c r="D163" s="21"/>
      <c r="E163" s="21"/>
      <c r="F163" s="21"/>
      <c r="G163" s="21"/>
      <c r="H163" s="21"/>
    </row>
  </sheetData>
  <mergeCells count="13">
    <mergeCell ref="M18:P18"/>
    <mergeCell ref="M21:P21"/>
    <mergeCell ref="A8:I8"/>
    <mergeCell ref="E10:I10"/>
    <mergeCell ref="D10:D12"/>
    <mergeCell ref="E4:H4"/>
    <mergeCell ref="B140:B141"/>
    <mergeCell ref="E126:I126"/>
    <mergeCell ref="E56:I56"/>
    <mergeCell ref="E110:I110"/>
    <mergeCell ref="E81:I81"/>
    <mergeCell ref="D56:D58"/>
    <mergeCell ref="D110:D112"/>
  </mergeCells>
  <pageMargins left="0.82677165354330717" right="0.23622047244094491" top="0.51181102362204722" bottom="3.937007874015748E-2" header="0.31496062992125984" footer="0.31496062992125984"/>
  <pageSetup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 m.   biudžetas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Mingailė Stašaitytė</dc:creator>
  <cp:lastModifiedBy>Zita Riševičienė</cp:lastModifiedBy>
  <cp:lastPrinted>2024-01-25T11:36:23Z</cp:lastPrinted>
  <dcterms:created xsi:type="dcterms:W3CDTF">2010-02-04T08:22:48Z</dcterms:created>
  <dcterms:modified xsi:type="dcterms:W3CDTF">2024-01-25T11:43:16Z</dcterms:modified>
</cp:coreProperties>
</file>