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\2024-01-25\"/>
    </mc:Choice>
  </mc:AlternateContent>
  <xr:revisionPtr revIDLastSave="0" documentId="13_ncr:1_{1A1E574F-5EED-410A-9BE8-BFDDAC07FAF6}" xr6:coauthVersionLast="47" xr6:coauthVersionMax="47" xr10:uidLastSave="{00000000-0000-0000-0000-000000000000}"/>
  <bookViews>
    <workbookView xWindow="-120" yWindow="-120" windowWidth="30960" windowHeight="16920" tabRatio="604" xr2:uid="{00000000-000D-0000-FFFF-FFFF00000000}"/>
  </bookViews>
  <sheets>
    <sheet name="2 priedas" sheetId="1" r:id="rId1"/>
  </sheets>
  <calcPr calcId="181029"/>
</workbook>
</file>

<file path=xl/calcChain.xml><?xml version="1.0" encoding="utf-8"?>
<calcChain xmlns="http://schemas.openxmlformats.org/spreadsheetml/2006/main">
  <c r="G18" i="1" l="1"/>
  <c r="G23" i="1" s="1"/>
  <c r="F18" i="1"/>
  <c r="F23" i="1" s="1"/>
  <c r="L23" i="1"/>
  <c r="K23" i="1"/>
  <c r="J23" i="1"/>
  <c r="I23" i="1"/>
  <c r="H23" i="1"/>
  <c r="E23" i="1"/>
  <c r="D23" i="1"/>
  <c r="C23" i="1"/>
  <c r="B23" i="1"/>
  <c r="C10" i="1" l="1"/>
  <c r="B10" i="1"/>
  <c r="M10" i="1" l="1"/>
  <c r="M11" i="1" l="1"/>
  <c r="N15" i="1" l="1"/>
  <c r="M15" i="1"/>
  <c r="C26" i="1" l="1"/>
  <c r="C28" i="1" s="1"/>
  <c r="M24" i="1"/>
  <c r="N24" i="1"/>
  <c r="M13" i="1"/>
  <c r="N13" i="1"/>
  <c r="M20" i="1"/>
  <c r="N20" i="1"/>
  <c r="M19" i="1"/>
  <c r="N19" i="1"/>
  <c r="M18" i="1"/>
  <c r="N18" i="1"/>
  <c r="M17" i="1"/>
  <c r="N17" i="1"/>
  <c r="M16" i="1"/>
  <c r="N16" i="1"/>
  <c r="M14" i="1"/>
  <c r="N14" i="1"/>
  <c r="N10" i="1"/>
  <c r="M21" i="1"/>
  <c r="N21" i="1"/>
  <c r="M22" i="1"/>
  <c r="N22" i="1"/>
  <c r="M12" i="1"/>
  <c r="N12" i="1"/>
  <c r="M25" i="1"/>
  <c r="N25" i="1"/>
  <c r="L26" i="1"/>
  <c r="L28" i="1" s="1"/>
  <c r="K26" i="1"/>
  <c r="K28" i="1" s="1"/>
  <c r="J26" i="1"/>
  <c r="J28" i="1" s="1"/>
  <c r="I26" i="1"/>
  <c r="I28" i="1" s="1"/>
  <c r="H26" i="1"/>
  <c r="H28" i="1" s="1"/>
  <c r="G26" i="1"/>
  <c r="G28" i="1" s="1"/>
  <c r="E26" i="1"/>
  <c r="E28" i="1" s="1"/>
  <c r="D26" i="1"/>
  <c r="D28" i="1" s="1"/>
  <c r="B26" i="1"/>
  <c r="B28" i="1" s="1"/>
  <c r="N23" i="1" l="1"/>
  <c r="N26" i="1" s="1"/>
  <c r="N28" i="1" s="1"/>
  <c r="M23" i="1"/>
  <c r="M26" i="1" s="1"/>
  <c r="M28" i="1" s="1"/>
  <c r="F26" i="1"/>
  <c r="F28" i="1" s="1"/>
</calcChain>
</file>

<file path=xl/sharedStrings.xml><?xml version="1.0" encoding="utf-8"?>
<sst xmlns="http://schemas.openxmlformats.org/spreadsheetml/2006/main" count="44" uniqueCount="33">
  <si>
    <t>Asignavimų valdytojų grupės</t>
  </si>
  <si>
    <t>Iš viso</t>
  </si>
  <si>
    <t>Savivaldybės biudžeto lėšos</t>
  </si>
  <si>
    <t>Moksleivio krepšelio lėšos</t>
  </si>
  <si>
    <t xml:space="preserve">Kauno rajono savivaldybės tarybos </t>
  </si>
  <si>
    <t>Specialiosios tikslinės dotacijos</t>
  </si>
  <si>
    <t>Biudžetinių įstaigų pajamos</t>
  </si>
  <si>
    <t>Kitos dotacijos</t>
  </si>
  <si>
    <t>VIP</t>
  </si>
  <si>
    <t>Skolintos lėšos</t>
  </si>
  <si>
    <t>Iš viso su skolintom lėšom</t>
  </si>
  <si>
    <t>Laisvas biudžeto lėšų likutis</t>
  </si>
  <si>
    <t>2. Kontrolės ir audito  tarnyba</t>
  </si>
  <si>
    <t>3. Kultūros, švietimo ir sporto skyrius, aptarnaujantis biudžetines įstaigas-asignavimų valdytojus</t>
  </si>
  <si>
    <t>4. Švietimo centras</t>
  </si>
  <si>
    <t>Iš viso su ES lėšom</t>
  </si>
  <si>
    <t>1. Administracija</t>
  </si>
  <si>
    <t xml:space="preserve">Europos Sąjungos lėšos su likučiu </t>
  </si>
  <si>
    <t>5. Pedagoginė psichologinė tarnyba</t>
  </si>
  <si>
    <t>6. Čekiškės socialinės globos ir priežiūros namai</t>
  </si>
  <si>
    <t>7. Vaiko gerovės centras "Gynia"</t>
  </si>
  <si>
    <t>8. Socialinių paslaugų centras</t>
  </si>
  <si>
    <t>9. Visuomenės sveikatos biuras</t>
  </si>
  <si>
    <t>10. Viešoji biblioteka</t>
  </si>
  <si>
    <t>11. Palūkanų mokėjimas</t>
  </si>
  <si>
    <t>12. Paskolų mokėjimas</t>
  </si>
  <si>
    <t>13. Iš viso</t>
  </si>
  <si>
    <t>Asignavimai</t>
  </si>
  <si>
    <t>Iš jų darbo užmokestis</t>
  </si>
  <si>
    <t>2 priedas</t>
  </si>
  <si>
    <t>KAUNO RAJONO SAVIVALDYBĖS 2024 M. BIUDŽETO ASIGNAVIMŲ PASKIRSTYMAS PAGAL IŠLAIDŲ GRUPES, TŪKST. EUR</t>
  </si>
  <si>
    <t>1.1. Mero rezervas</t>
  </si>
  <si>
    <t>2024 m. sausio 25 d. sprendimo Nr. TS-2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</si>
</sst>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8"/>
      <name val="Arial"/>
      <family val="2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  <charset val="186"/>
    </font>
    <font>
      <sz val="9"/>
      <name val="Arial"/>
      <family val="2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8" fillId="0" borderId="0" xfId="0" applyFont="1"/>
    <xf numFmtId="164" fontId="2" fillId="0" borderId="0" xfId="0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6" fillId="0" borderId="32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right"/>
    </xf>
    <xf numFmtId="0" fontId="4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/>
    </xf>
    <xf numFmtId="0" fontId="7" fillId="0" borderId="33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2" borderId="48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/>
    </xf>
    <xf numFmtId="0" fontId="6" fillId="2" borderId="28" xfId="0" applyFont="1" applyFill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right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6" fillId="0" borderId="31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right"/>
    </xf>
    <xf numFmtId="0" fontId="7" fillId="0" borderId="33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center" vertical="center" wrapText="1"/>
    </xf>
    <xf numFmtId="164" fontId="2" fillId="2" borderId="28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48" xfId="0" applyNumberFormat="1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50" xfId="0" applyNumberFormat="1" applyFont="1" applyFill="1" applyBorder="1" applyAlignment="1">
      <alignment horizontal="center" vertical="center" wrapText="1"/>
    </xf>
    <xf numFmtId="164" fontId="2" fillId="2" borderId="48" xfId="0" applyNumberFormat="1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left"/>
    </xf>
    <xf numFmtId="0" fontId="10" fillId="0" borderId="51" xfId="0" applyFont="1" applyBorder="1" applyAlignment="1">
      <alignment horizontal="left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51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wrapText="1"/>
    </xf>
    <xf numFmtId="164" fontId="11" fillId="2" borderId="19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9" fillId="0" borderId="11" xfId="0" applyFont="1" applyBorder="1"/>
    <xf numFmtId="0" fontId="8" fillId="0" borderId="20" xfId="0" applyFont="1" applyBorder="1" applyAlignment="1">
      <alignment horizontal="center" vertical="center" wrapText="1"/>
    </xf>
    <xf numFmtId="0" fontId="13" fillId="0" borderId="12" xfId="0" applyFont="1" applyBorder="1"/>
    <xf numFmtId="0" fontId="0" fillId="0" borderId="49" xfId="0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13" fillId="0" borderId="7" xfId="0" applyFont="1" applyBorder="1"/>
    <xf numFmtId="0" fontId="8" fillId="0" borderId="18" xfId="0" applyFont="1" applyBorder="1" applyAlignment="1">
      <alignment horizontal="center" vertical="center" wrapText="1"/>
    </xf>
    <xf numFmtId="0" fontId="13" fillId="0" borderId="8" xfId="0" applyFont="1" applyBorder="1"/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0" borderId="25" xfId="0" applyFont="1" applyBorder="1"/>
  </cellXfs>
  <cellStyles count="2">
    <cellStyle name="Įprastas" xfId="0" builtinId="0"/>
    <cellStyle name="Įprastas 2" xfId="1" xr:uid="{453A9406-5650-40EB-9875-F93D3E91805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topLeftCell="E1" zoomScale="120" zoomScaleNormal="120" workbookViewId="0">
      <pane xSplit="17955"/>
      <selection activeCell="L13" sqref="L13"/>
      <selection pane="topRight" activeCell="A17" sqref="A17"/>
    </sheetView>
  </sheetViews>
  <sheetFormatPr defaultRowHeight="12.75" x14ac:dyDescent="0.2"/>
  <cols>
    <col min="1" max="1" width="37.5703125" customWidth="1"/>
    <col min="2" max="2" width="12.85546875" customWidth="1"/>
    <col min="3" max="3" width="14" customWidth="1"/>
    <col min="4" max="4" width="13.7109375" customWidth="1"/>
    <col min="5" max="5" width="13.5703125" customWidth="1"/>
    <col min="6" max="6" width="12.7109375" customWidth="1"/>
    <col min="7" max="7" width="12.85546875" customWidth="1"/>
    <col min="8" max="8" width="13.85546875" customWidth="1"/>
    <col min="9" max="9" width="12.28515625" customWidth="1"/>
    <col min="10" max="10" width="10.5703125" customWidth="1"/>
    <col min="11" max="11" width="11.140625" customWidth="1"/>
    <col min="12" max="12" width="11.5703125" customWidth="1"/>
    <col min="13" max="13" width="13" customWidth="1"/>
    <col min="14" max="14" width="12.7109375" customWidth="1"/>
    <col min="15" max="15" width="10.5703125" bestFit="1" customWidth="1"/>
  </cols>
  <sheetData>
    <row r="1" spans="1:18" ht="15" x14ac:dyDescent="0.25">
      <c r="L1" s="1" t="s">
        <v>4</v>
      </c>
      <c r="M1" s="1"/>
      <c r="N1" s="1"/>
      <c r="O1" s="17"/>
    </row>
    <row r="2" spans="1:18" ht="15" x14ac:dyDescent="0.25">
      <c r="L2" s="1" t="s">
        <v>32</v>
      </c>
      <c r="M2" s="1"/>
      <c r="N2" s="1"/>
      <c r="O2" s="17"/>
    </row>
    <row r="3" spans="1:18" ht="15" x14ac:dyDescent="0.25">
      <c r="L3" s="1" t="s">
        <v>29</v>
      </c>
      <c r="M3" s="1"/>
      <c r="N3" s="1"/>
      <c r="O3" s="17"/>
    </row>
    <row r="4" spans="1:18" ht="15" x14ac:dyDescent="0.25">
      <c r="M4" s="1"/>
      <c r="N4" s="1"/>
      <c r="O4" s="17"/>
    </row>
    <row r="5" spans="1:18" ht="15.75" x14ac:dyDescent="0.25">
      <c r="A5" s="104" t="s">
        <v>30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8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8" ht="46.5" customHeight="1" thickBot="1" x14ac:dyDescent="0.3">
      <c r="A7" s="109" t="s">
        <v>0</v>
      </c>
      <c r="B7" s="115" t="s">
        <v>2</v>
      </c>
      <c r="C7" s="116"/>
      <c r="D7" s="111" t="s">
        <v>5</v>
      </c>
      <c r="E7" s="112"/>
      <c r="F7" s="113" t="s">
        <v>7</v>
      </c>
      <c r="G7" s="114"/>
      <c r="H7" s="117" t="s">
        <v>3</v>
      </c>
      <c r="I7" s="119"/>
      <c r="J7" s="66" t="s">
        <v>8</v>
      </c>
      <c r="K7" s="120" t="s">
        <v>6</v>
      </c>
      <c r="L7" s="121"/>
      <c r="M7" s="117" t="s">
        <v>1</v>
      </c>
      <c r="N7" s="118"/>
      <c r="O7" s="1"/>
    </row>
    <row r="8" spans="1:18" ht="46.5" customHeight="1" x14ac:dyDescent="0.25">
      <c r="A8" s="110"/>
      <c r="B8" s="99" t="s">
        <v>27</v>
      </c>
      <c r="C8" s="105" t="s">
        <v>28</v>
      </c>
      <c r="D8" s="99" t="s">
        <v>27</v>
      </c>
      <c r="E8" s="101" t="s">
        <v>28</v>
      </c>
      <c r="F8" s="99" t="s">
        <v>27</v>
      </c>
      <c r="G8" s="107" t="s">
        <v>28</v>
      </c>
      <c r="H8" s="122" t="s">
        <v>27</v>
      </c>
      <c r="I8" s="101" t="s">
        <v>28</v>
      </c>
      <c r="J8" s="99" t="s">
        <v>27</v>
      </c>
      <c r="K8" s="99" t="s">
        <v>27</v>
      </c>
      <c r="L8" s="101" t="s">
        <v>28</v>
      </c>
      <c r="M8" s="99" t="s">
        <v>27</v>
      </c>
      <c r="N8" s="107" t="s">
        <v>28</v>
      </c>
      <c r="O8" s="1"/>
    </row>
    <row r="9" spans="1:18" ht="15.75" thickBot="1" x14ac:dyDescent="0.25">
      <c r="A9" s="110"/>
      <c r="B9" s="100"/>
      <c r="C9" s="106"/>
      <c r="D9" s="100"/>
      <c r="E9" s="102"/>
      <c r="F9" s="100"/>
      <c r="G9" s="108"/>
      <c r="H9" s="123"/>
      <c r="I9" s="102"/>
      <c r="J9" s="100"/>
      <c r="K9" s="100"/>
      <c r="L9" s="102"/>
      <c r="M9" s="100"/>
      <c r="N9" s="108"/>
      <c r="O9" s="3"/>
    </row>
    <row r="10" spans="1:18" ht="15.75" x14ac:dyDescent="0.25">
      <c r="A10" s="85" t="s">
        <v>16</v>
      </c>
      <c r="B10" s="86">
        <f>-B12+74047.1</f>
        <v>73803.3</v>
      </c>
      <c r="C10" s="87">
        <f>-C12+15838.2</f>
        <v>15610.2</v>
      </c>
      <c r="D10" s="86">
        <v>7212</v>
      </c>
      <c r="E10" s="88">
        <v>1973.7</v>
      </c>
      <c r="F10" s="86">
        <v>1676.1</v>
      </c>
      <c r="G10" s="89">
        <v>31.2</v>
      </c>
      <c r="H10" s="90">
        <v>5275</v>
      </c>
      <c r="I10" s="88">
        <v>5077.3999999999996</v>
      </c>
      <c r="J10" s="91"/>
      <c r="K10" s="86">
        <v>3011.9</v>
      </c>
      <c r="L10" s="87"/>
      <c r="M10" s="92">
        <f>K10+H10+D10+B10+F10+J10</f>
        <v>90978.3</v>
      </c>
      <c r="N10" s="93">
        <f>L10+I10+E10+C10+G10</f>
        <v>22692.5</v>
      </c>
      <c r="O10" s="18"/>
      <c r="P10" s="18"/>
      <c r="Q10" s="18"/>
      <c r="R10" s="18"/>
    </row>
    <row r="11" spans="1:18" ht="16.5" thickBot="1" x14ac:dyDescent="0.3">
      <c r="A11" s="84" t="s">
        <v>31</v>
      </c>
      <c r="B11" s="27">
        <v>317</v>
      </c>
      <c r="C11" s="19"/>
      <c r="D11" s="27"/>
      <c r="E11" s="80"/>
      <c r="F11" s="27"/>
      <c r="G11" s="81"/>
      <c r="H11" s="82"/>
      <c r="I11" s="80"/>
      <c r="J11" s="83"/>
      <c r="K11" s="27"/>
      <c r="L11" s="19"/>
      <c r="M11" s="29">
        <f>K11+H11+D11+B11+F11+J11</f>
        <v>317</v>
      </c>
      <c r="N11" s="32"/>
      <c r="O11" s="18"/>
      <c r="P11" s="18"/>
      <c r="Q11" s="18"/>
      <c r="R11" s="18"/>
    </row>
    <row r="12" spans="1:18" ht="18" customHeight="1" x14ac:dyDescent="0.2">
      <c r="A12" s="94" t="s">
        <v>12</v>
      </c>
      <c r="B12" s="86">
        <v>243.8</v>
      </c>
      <c r="C12" s="95">
        <v>228</v>
      </c>
      <c r="D12" s="86"/>
      <c r="E12" s="88"/>
      <c r="F12" s="86"/>
      <c r="G12" s="89"/>
      <c r="H12" s="90"/>
      <c r="I12" s="88"/>
      <c r="J12" s="91"/>
      <c r="K12" s="86"/>
      <c r="L12" s="96"/>
      <c r="M12" s="92">
        <f t="shared" ref="M12:N15" si="0">K12+H12+D12+B12+F12</f>
        <v>243.8</v>
      </c>
      <c r="N12" s="93">
        <f t="shared" si="0"/>
        <v>228</v>
      </c>
      <c r="O12" s="18"/>
      <c r="P12" s="18"/>
    </row>
    <row r="13" spans="1:18" ht="72.75" customHeight="1" x14ac:dyDescent="0.2">
      <c r="A13" s="46" t="s">
        <v>13</v>
      </c>
      <c r="B13" s="21">
        <v>36651.1</v>
      </c>
      <c r="C13" s="20">
        <v>27697.200000000001</v>
      </c>
      <c r="D13" s="21"/>
      <c r="E13" s="22"/>
      <c r="F13" s="78">
        <v>194.4</v>
      </c>
      <c r="G13" s="79">
        <v>118.9</v>
      </c>
      <c r="H13" s="71">
        <v>38948.1</v>
      </c>
      <c r="I13" s="22">
        <v>37294.400000000001</v>
      </c>
      <c r="J13" s="67"/>
      <c r="K13" s="21">
        <v>3313.3</v>
      </c>
      <c r="L13" s="20">
        <v>210.9</v>
      </c>
      <c r="M13" s="8">
        <f t="shared" si="0"/>
        <v>79106.899999999994</v>
      </c>
      <c r="N13" s="5">
        <f t="shared" si="0"/>
        <v>65321.4</v>
      </c>
      <c r="O13" s="18"/>
      <c r="P13" s="18"/>
    </row>
    <row r="14" spans="1:18" ht="19.5" customHeight="1" x14ac:dyDescent="0.25">
      <c r="A14" s="47" t="s">
        <v>14</v>
      </c>
      <c r="B14" s="8">
        <v>355.3</v>
      </c>
      <c r="C14" s="4">
        <v>307</v>
      </c>
      <c r="D14" s="8"/>
      <c r="E14" s="14"/>
      <c r="F14" s="8"/>
      <c r="G14" s="5"/>
      <c r="H14" s="10"/>
      <c r="I14" s="14"/>
      <c r="J14" s="68"/>
      <c r="K14" s="8">
        <v>165</v>
      </c>
      <c r="L14" s="4">
        <v>24</v>
      </c>
      <c r="M14" s="8">
        <f t="shared" si="0"/>
        <v>520.29999999999995</v>
      </c>
      <c r="N14" s="5">
        <f t="shared" si="0"/>
        <v>331</v>
      </c>
      <c r="O14" s="18"/>
      <c r="P14" s="18"/>
    </row>
    <row r="15" spans="1:18" ht="30" customHeight="1" x14ac:dyDescent="0.2">
      <c r="A15" s="65" t="s">
        <v>18</v>
      </c>
      <c r="B15" s="9">
        <v>154</v>
      </c>
      <c r="C15" s="4">
        <v>53</v>
      </c>
      <c r="D15" s="9"/>
      <c r="E15" s="13"/>
      <c r="F15" s="8"/>
      <c r="G15" s="5"/>
      <c r="H15" s="42">
        <v>347.8</v>
      </c>
      <c r="I15" s="13">
        <v>329.9</v>
      </c>
      <c r="J15" s="68"/>
      <c r="K15" s="9"/>
      <c r="L15" s="7"/>
      <c r="M15" s="8">
        <f t="shared" si="0"/>
        <v>501.8</v>
      </c>
      <c r="N15" s="5">
        <f t="shared" si="0"/>
        <v>382.9</v>
      </c>
      <c r="O15" s="18"/>
      <c r="P15" s="18"/>
    </row>
    <row r="16" spans="1:18" ht="36" customHeight="1" x14ac:dyDescent="0.2">
      <c r="A16" s="48" t="s">
        <v>19</v>
      </c>
      <c r="B16" s="23">
        <v>356.3</v>
      </c>
      <c r="C16" s="4">
        <v>217.9</v>
      </c>
      <c r="D16" s="9">
        <v>65.2</v>
      </c>
      <c r="E16" s="13">
        <v>46.2</v>
      </c>
      <c r="F16" s="8">
        <v>5.4</v>
      </c>
      <c r="G16" s="5">
        <v>5.3</v>
      </c>
      <c r="H16" s="42"/>
      <c r="I16" s="13"/>
      <c r="J16" s="68"/>
      <c r="K16" s="9">
        <v>121.5</v>
      </c>
      <c r="L16" s="7">
        <v>63.7</v>
      </c>
      <c r="M16" s="8">
        <f t="shared" ref="M16:N22" si="1">K16+H16+D16+B16+F16</f>
        <v>548.4</v>
      </c>
      <c r="N16" s="5">
        <f t="shared" si="1"/>
        <v>333.1</v>
      </c>
      <c r="O16" s="18"/>
      <c r="P16" s="18"/>
    </row>
    <row r="17" spans="1:16" ht="30.75" customHeight="1" x14ac:dyDescent="0.2">
      <c r="A17" s="49" t="s">
        <v>20</v>
      </c>
      <c r="B17" s="24">
        <v>1062</v>
      </c>
      <c r="C17" s="4">
        <v>680</v>
      </c>
      <c r="D17" s="8"/>
      <c r="E17" s="14"/>
      <c r="F17" s="8">
        <v>28.6</v>
      </c>
      <c r="G17" s="5">
        <v>28.1</v>
      </c>
      <c r="H17" s="42"/>
      <c r="I17" s="13"/>
      <c r="J17" s="68"/>
      <c r="K17" s="26"/>
      <c r="L17" s="6"/>
      <c r="M17" s="8">
        <f t="shared" si="1"/>
        <v>1090.5999999999999</v>
      </c>
      <c r="N17" s="5">
        <f t="shared" si="1"/>
        <v>708.1</v>
      </c>
      <c r="O17" s="18"/>
      <c r="P17" s="18"/>
    </row>
    <row r="18" spans="1:16" ht="29.25" customHeight="1" x14ac:dyDescent="0.2">
      <c r="A18" s="52" t="s">
        <v>21</v>
      </c>
      <c r="B18" s="25">
        <v>2887.8</v>
      </c>
      <c r="C18" s="11">
        <v>2281.1999999999998</v>
      </c>
      <c r="D18" s="15">
        <v>1709</v>
      </c>
      <c r="E18" s="16">
        <v>1643.2</v>
      </c>
      <c r="F18" s="8">
        <f>7.9+81</f>
        <v>88.9</v>
      </c>
      <c r="G18" s="5">
        <f>0.1+79.8</f>
        <v>79.899999999999991</v>
      </c>
      <c r="H18" s="10"/>
      <c r="I18" s="14"/>
      <c r="J18" s="68"/>
      <c r="K18" s="8">
        <v>85</v>
      </c>
      <c r="L18" s="4">
        <v>39</v>
      </c>
      <c r="M18" s="8">
        <f t="shared" si="1"/>
        <v>4770.7</v>
      </c>
      <c r="N18" s="5">
        <f t="shared" si="1"/>
        <v>4043.2999999999997</v>
      </c>
      <c r="O18" s="18"/>
      <c r="P18" s="18"/>
    </row>
    <row r="19" spans="1:16" ht="17.25" customHeight="1" x14ac:dyDescent="0.2">
      <c r="A19" s="57" t="s">
        <v>22</v>
      </c>
      <c r="B19" s="21">
        <v>100</v>
      </c>
      <c r="C19" s="20">
        <v>60</v>
      </c>
      <c r="D19" s="8">
        <v>1244.5999999999999</v>
      </c>
      <c r="E19" s="14">
        <v>988.6</v>
      </c>
      <c r="F19" s="8"/>
      <c r="G19" s="5"/>
      <c r="H19" s="10"/>
      <c r="I19" s="14"/>
      <c r="J19" s="68"/>
      <c r="K19" s="8">
        <v>2</v>
      </c>
      <c r="L19" s="4"/>
      <c r="M19" s="8">
        <f t="shared" si="1"/>
        <v>1346.6</v>
      </c>
      <c r="N19" s="5">
        <f t="shared" si="1"/>
        <v>1048.5999999999999</v>
      </c>
      <c r="O19" s="18"/>
      <c r="P19" s="18"/>
    </row>
    <row r="20" spans="1:16" ht="17.25" customHeight="1" x14ac:dyDescent="0.25">
      <c r="A20" s="50" t="s">
        <v>23</v>
      </c>
      <c r="B20" s="27">
        <v>1800.6</v>
      </c>
      <c r="C20" s="28">
        <v>1560</v>
      </c>
      <c r="D20" s="29"/>
      <c r="E20" s="31"/>
      <c r="F20" s="15">
        <v>130.30000000000001</v>
      </c>
      <c r="G20" s="12"/>
      <c r="H20" s="72"/>
      <c r="I20" s="31"/>
      <c r="J20" s="69"/>
      <c r="K20" s="29">
        <v>5</v>
      </c>
      <c r="L20" s="19"/>
      <c r="M20" s="15">
        <f t="shared" si="1"/>
        <v>1935.8999999999999</v>
      </c>
      <c r="N20" s="12">
        <f t="shared" si="1"/>
        <v>1560</v>
      </c>
      <c r="O20" s="18"/>
      <c r="P20" s="18"/>
    </row>
    <row r="21" spans="1:16" ht="17.25" customHeight="1" x14ac:dyDescent="0.2">
      <c r="A21" s="51" t="s">
        <v>24</v>
      </c>
      <c r="B21" s="21">
        <v>450</v>
      </c>
      <c r="C21" s="4"/>
      <c r="D21" s="8"/>
      <c r="E21" s="14"/>
      <c r="F21" s="8"/>
      <c r="G21" s="5"/>
      <c r="H21" s="10"/>
      <c r="I21" s="14"/>
      <c r="J21" s="68"/>
      <c r="K21" s="8"/>
      <c r="L21" s="4"/>
      <c r="M21" s="8">
        <f t="shared" si="1"/>
        <v>450</v>
      </c>
      <c r="N21" s="5">
        <f t="shared" si="1"/>
        <v>0</v>
      </c>
      <c r="O21" s="18"/>
      <c r="P21" s="18"/>
    </row>
    <row r="22" spans="1:16" ht="17.25" customHeight="1" thickBot="1" x14ac:dyDescent="0.25">
      <c r="A22" s="53" t="s">
        <v>25</v>
      </c>
      <c r="B22" s="54">
        <v>1702.8</v>
      </c>
      <c r="C22" s="19"/>
      <c r="D22" s="55"/>
      <c r="E22" s="31"/>
      <c r="F22" s="55"/>
      <c r="G22" s="32"/>
      <c r="H22" s="73"/>
      <c r="I22" s="31"/>
      <c r="J22" s="69"/>
      <c r="K22" s="55"/>
      <c r="L22" s="19"/>
      <c r="M22" s="55">
        <f t="shared" si="1"/>
        <v>1702.8</v>
      </c>
      <c r="N22" s="32">
        <f t="shared" si="1"/>
        <v>0</v>
      </c>
      <c r="O22" s="18"/>
      <c r="P22" s="18"/>
    </row>
    <row r="23" spans="1:16" ht="16.5" thickBot="1" x14ac:dyDescent="0.3">
      <c r="A23" s="56" t="s">
        <v>26</v>
      </c>
      <c r="B23" s="34">
        <f>B20+B19+B18+B17+B16+B14+B13+B10+B12+B15+B21+B22</f>
        <v>119567</v>
      </c>
      <c r="C23" s="36">
        <f>C20+C19+C18+C17+C16+C14+C13+C10+C21+C22+C12+C15</f>
        <v>48694.5</v>
      </c>
      <c r="D23" s="34">
        <f t="shared" ref="D23:J23" si="2">D20+D19+D18+D17+D16+D14+D13+D10</f>
        <v>10230.799999999999</v>
      </c>
      <c r="E23" s="63">
        <f t="shared" si="2"/>
        <v>4651.7</v>
      </c>
      <c r="F23" s="34">
        <f t="shared" si="2"/>
        <v>2123.6999999999998</v>
      </c>
      <c r="G23" s="40">
        <f t="shared" si="2"/>
        <v>263.39999999999998</v>
      </c>
      <c r="H23" s="37">
        <f>H20+H19+H18+H17+H16+H14+H13+H10+H15</f>
        <v>44570.9</v>
      </c>
      <c r="I23" s="63">
        <f>I20+I19+I18+I17+I16+I14+I13+I10+I15</f>
        <v>42701.700000000004</v>
      </c>
      <c r="J23" s="33">
        <f t="shared" si="2"/>
        <v>0</v>
      </c>
      <c r="K23" s="34">
        <f>K20+K19+K18+K17+K16+K14+K13+K10+K15</f>
        <v>6703.7000000000007</v>
      </c>
      <c r="L23" s="36">
        <f>L20+L19+L18+L17+L16+L14+L13+L10+L15</f>
        <v>337.6</v>
      </c>
      <c r="M23" s="34">
        <f>M20+M19+M18+M17+M16+M14+M13++M12+M10+M21+M22+M15</f>
        <v>183196.09999999998</v>
      </c>
      <c r="N23" s="40">
        <f>N20+N19+N18+N17+N16+N14+N13+N10+N21+N22+N12+N15</f>
        <v>96648.9</v>
      </c>
      <c r="O23" s="18"/>
      <c r="P23" s="18"/>
    </row>
    <row r="24" spans="1:16" ht="15.75" thickBot="1" x14ac:dyDescent="0.25">
      <c r="A24" s="45" t="s">
        <v>11</v>
      </c>
      <c r="B24" s="34">
        <v>7409.5</v>
      </c>
      <c r="C24" s="40"/>
      <c r="D24" s="35"/>
      <c r="E24" s="63"/>
      <c r="F24" s="34"/>
      <c r="G24" s="40"/>
      <c r="H24" s="37"/>
      <c r="I24" s="63"/>
      <c r="J24" s="33"/>
      <c r="K24" s="34">
        <v>5581.8</v>
      </c>
      <c r="L24" s="36">
        <v>64</v>
      </c>
      <c r="M24" s="34">
        <f>K24+H24+D24+B24+F24</f>
        <v>12991.3</v>
      </c>
      <c r="N24" s="40">
        <f>L24+I24+E24+C24+G24</f>
        <v>64</v>
      </c>
      <c r="O24" s="18"/>
      <c r="P24" s="18"/>
    </row>
    <row r="25" spans="1:16" ht="16.5" thickBot="1" x14ac:dyDescent="0.3">
      <c r="A25" s="56" t="s">
        <v>9</v>
      </c>
      <c r="B25" s="30">
        <v>2000</v>
      </c>
      <c r="C25" s="77"/>
      <c r="D25" s="44"/>
      <c r="E25" s="63"/>
      <c r="F25" s="34"/>
      <c r="G25" s="40"/>
      <c r="H25" s="35"/>
      <c r="I25" s="63"/>
      <c r="J25" s="33"/>
      <c r="K25" s="30"/>
      <c r="L25" s="36"/>
      <c r="M25" s="39">
        <f>K25+H25+D25+B25+F25</f>
        <v>2000</v>
      </c>
      <c r="N25" s="70">
        <f>L25+I25+E25+C25+G25</f>
        <v>0</v>
      </c>
      <c r="O25" s="18"/>
      <c r="P25" s="18"/>
    </row>
    <row r="26" spans="1:16" ht="16.5" thickBot="1" x14ac:dyDescent="0.3">
      <c r="A26" s="59" t="s">
        <v>10</v>
      </c>
      <c r="B26" s="30">
        <f>SUM(B23:B25)</f>
        <v>128976.5</v>
      </c>
      <c r="C26" s="40">
        <f>SUM(C23:C25)</f>
        <v>48694.5</v>
      </c>
      <c r="D26" s="35">
        <f t="shared" ref="D26:L26" si="3">SUM(D23:D25)</f>
        <v>10230.799999999999</v>
      </c>
      <c r="E26" s="37">
        <f t="shared" si="3"/>
        <v>4651.7</v>
      </c>
      <c r="F26" s="30">
        <f t="shared" si="3"/>
        <v>2123.6999999999998</v>
      </c>
      <c r="G26" s="38">
        <f t="shared" si="3"/>
        <v>263.39999999999998</v>
      </c>
      <c r="H26" s="35">
        <f t="shared" si="3"/>
        <v>44570.9</v>
      </c>
      <c r="I26" s="37">
        <f t="shared" si="3"/>
        <v>42701.700000000004</v>
      </c>
      <c r="J26" s="33">
        <f t="shared" si="3"/>
        <v>0</v>
      </c>
      <c r="K26" s="35">
        <f t="shared" si="3"/>
        <v>12285.5</v>
      </c>
      <c r="L26" s="35">
        <f t="shared" si="3"/>
        <v>401.6</v>
      </c>
      <c r="M26" s="34">
        <f>SUM(M23:M25)</f>
        <v>198187.39999999997</v>
      </c>
      <c r="N26" s="40">
        <f>SUM(N23:N25)</f>
        <v>96712.9</v>
      </c>
      <c r="O26" s="18"/>
      <c r="P26" s="18"/>
    </row>
    <row r="27" spans="1:16" ht="15.75" thickBot="1" x14ac:dyDescent="0.25">
      <c r="A27" s="64" t="s">
        <v>17</v>
      </c>
      <c r="B27" s="35"/>
      <c r="C27" s="40"/>
      <c r="D27" s="35"/>
      <c r="E27" s="37"/>
      <c r="F27" s="30"/>
      <c r="G27" s="38"/>
      <c r="H27" s="35"/>
      <c r="I27" s="37"/>
      <c r="J27" s="33"/>
      <c r="K27" s="35"/>
      <c r="L27" s="35"/>
      <c r="M27" s="34">
        <v>2851.1</v>
      </c>
      <c r="N27" s="40">
        <v>158.6</v>
      </c>
      <c r="O27" s="18"/>
      <c r="P27" s="18"/>
    </row>
    <row r="28" spans="1:16" ht="15.75" thickBot="1" x14ac:dyDescent="0.25">
      <c r="A28" s="45" t="s">
        <v>15</v>
      </c>
      <c r="B28" s="60">
        <f>SUM(B26)</f>
        <v>128976.5</v>
      </c>
      <c r="C28" s="43">
        <f>SUM(C26)</f>
        <v>48694.5</v>
      </c>
      <c r="D28" s="74">
        <f t="shared" ref="D28:L28" si="4">SUM(D26)</f>
        <v>10230.799999999999</v>
      </c>
      <c r="E28" s="61">
        <f t="shared" si="4"/>
        <v>4651.7</v>
      </c>
      <c r="F28" s="75">
        <f t="shared" si="4"/>
        <v>2123.6999999999998</v>
      </c>
      <c r="G28" s="76">
        <f t="shared" si="4"/>
        <v>263.39999999999998</v>
      </c>
      <c r="H28" s="74">
        <f t="shared" si="4"/>
        <v>44570.9</v>
      </c>
      <c r="I28" s="61">
        <f t="shared" si="4"/>
        <v>42701.700000000004</v>
      </c>
      <c r="J28" s="62">
        <f t="shared" si="4"/>
        <v>0</v>
      </c>
      <c r="K28" s="60">
        <f t="shared" si="4"/>
        <v>12285.5</v>
      </c>
      <c r="L28" s="97">
        <f t="shared" si="4"/>
        <v>401.6</v>
      </c>
      <c r="M28" s="41">
        <f>SUM(M26+M27)</f>
        <v>201038.49999999997</v>
      </c>
      <c r="N28" s="43">
        <f>SUM(N26+N27)</f>
        <v>96871.5</v>
      </c>
      <c r="O28" s="18"/>
      <c r="P28" s="18"/>
    </row>
    <row r="29" spans="1:16" ht="15" x14ac:dyDescent="0.25">
      <c r="A29" s="2"/>
      <c r="B29" s="3"/>
      <c r="C29" s="3"/>
      <c r="D29" s="3"/>
      <c r="E29" s="3"/>
      <c r="F29" s="3"/>
      <c r="G29" s="3"/>
      <c r="H29" s="58"/>
      <c r="I29" s="58"/>
      <c r="J29" s="3"/>
      <c r="K29" s="3"/>
      <c r="L29" s="3"/>
      <c r="M29" s="3"/>
      <c r="N29" s="3"/>
      <c r="O29" s="3"/>
    </row>
    <row r="30" spans="1:16" ht="15" x14ac:dyDescent="0.25">
      <c r="A30" s="2"/>
      <c r="B30" s="2"/>
      <c r="C30" s="2"/>
      <c r="D30" s="2"/>
      <c r="E30" s="2"/>
      <c r="F30" s="103"/>
      <c r="G30" s="103"/>
      <c r="H30" s="103"/>
      <c r="I30" s="103"/>
      <c r="J30" s="3"/>
      <c r="K30" s="3"/>
      <c r="L30" s="3"/>
      <c r="M30" s="3"/>
      <c r="N30" s="3"/>
      <c r="O30" s="3"/>
    </row>
    <row r="31" spans="1:16" ht="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</row>
    <row r="32" spans="1:16" ht="15" x14ac:dyDescent="0.25">
      <c r="F32" s="2"/>
      <c r="G32" s="2"/>
      <c r="H32" s="2"/>
      <c r="I32" s="2"/>
      <c r="J32" s="2"/>
      <c r="K32" s="2"/>
      <c r="L32" s="2"/>
      <c r="M32" s="2"/>
      <c r="N32" s="2"/>
      <c r="O32" s="1"/>
    </row>
    <row r="33" spans="1:15" ht="15" x14ac:dyDescent="0.25">
      <c r="A33" s="2"/>
      <c r="B33" s="2"/>
      <c r="C33" s="2"/>
      <c r="D33" s="2"/>
      <c r="E33" s="98"/>
      <c r="F33" s="2"/>
      <c r="G33" s="2"/>
      <c r="H33" s="2"/>
      <c r="I33" s="2"/>
      <c r="J33" s="2"/>
      <c r="K33" s="2"/>
      <c r="L33" s="2"/>
      <c r="M33" s="2"/>
      <c r="N33" s="2"/>
      <c r="O33" s="1"/>
    </row>
    <row r="34" spans="1:15" ht="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</row>
    <row r="35" spans="1:15" ht="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</row>
    <row r="36" spans="1:15" ht="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</row>
    <row r="37" spans="1:15" ht="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</row>
    <row r="38" spans="1:15" ht="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</row>
    <row r="39" spans="1:15" ht="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</row>
    <row r="40" spans="1:15" ht="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</row>
    <row r="41" spans="1:15" ht="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</row>
    <row r="42" spans="1:15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</sheetData>
  <mergeCells count="22">
    <mergeCell ref="K7:L7"/>
    <mergeCell ref="H8:H9"/>
    <mergeCell ref="F8:F9"/>
    <mergeCell ref="G8:G9"/>
    <mergeCell ref="L8:L9"/>
    <mergeCell ref="J8:J9"/>
    <mergeCell ref="M8:M9"/>
    <mergeCell ref="K8:K9"/>
    <mergeCell ref="I8:I9"/>
    <mergeCell ref="F30:I30"/>
    <mergeCell ref="A5:N5"/>
    <mergeCell ref="B8:B9"/>
    <mergeCell ref="C8:C9"/>
    <mergeCell ref="D8:D9"/>
    <mergeCell ref="N8:N9"/>
    <mergeCell ref="A7:A9"/>
    <mergeCell ref="D7:E7"/>
    <mergeCell ref="F7:G7"/>
    <mergeCell ref="E8:E9"/>
    <mergeCell ref="B7:C7"/>
    <mergeCell ref="M7:N7"/>
    <mergeCell ref="H7:I7"/>
  </mergeCells>
  <phoneticPr fontId="3" type="noConversion"/>
  <pageMargins left="0.19685039370078741" right="0.19685039370078741" top="0.9055118110236221" bottom="0.82677165354330717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Company>krs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Zita Riševičienė</cp:lastModifiedBy>
  <cp:lastPrinted>2024-01-25T11:59:12Z</cp:lastPrinted>
  <dcterms:created xsi:type="dcterms:W3CDTF">2007-01-22T14:34:42Z</dcterms:created>
  <dcterms:modified xsi:type="dcterms:W3CDTF">2024-01-25T11:59:16Z</dcterms:modified>
</cp:coreProperties>
</file>